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710" yWindow="32760" windowWidth="18915" windowHeight="11085" activeTab="0"/>
  </bookViews>
  <sheets>
    <sheet name="Leave Calculation" sheetId="1" r:id="rId1"/>
  </sheets>
  <definedNames>
    <definedName name="_xlnm.Print_Area" localSheetId="0">'Leave Calculation'!$A$1:$E$43</definedName>
  </definedNames>
  <calcPr fullCalcOnLoad="1"/>
</workbook>
</file>

<file path=xl/sharedStrings.xml><?xml version="1.0" encoding="utf-8"?>
<sst xmlns="http://schemas.openxmlformats.org/spreadsheetml/2006/main" count="64" uniqueCount="42">
  <si>
    <t>Monday</t>
  </si>
  <si>
    <t>Tuesday</t>
  </si>
  <si>
    <t>Wednesday</t>
  </si>
  <si>
    <t>Thursday</t>
  </si>
  <si>
    <t>Friday</t>
  </si>
  <si>
    <t xml:space="preserve">to </t>
  </si>
  <si>
    <t>Which anniversary of appointment falls within the leave year?</t>
  </si>
  <si>
    <t>Anniversary of appointment falling within this leave year</t>
  </si>
  <si>
    <t>Full year Leave Entitlement (days)</t>
  </si>
  <si>
    <t>Proportion of Leave Year Worked:</t>
  </si>
  <si>
    <t>Yellow boxes require input - other values are calculated automatically - an example has been entered for guidance only</t>
  </si>
  <si>
    <t>Leave Year:</t>
  </si>
  <si>
    <t>* working the same hours each day</t>
  </si>
  <si>
    <t>Type</t>
  </si>
  <si>
    <t>Date</t>
  </si>
  <si>
    <t>Day of Week</t>
  </si>
  <si>
    <t>Closure Day</t>
  </si>
  <si>
    <t>Public Holiday</t>
  </si>
  <si>
    <t>1st anniversary</t>
  </si>
  <si>
    <t>2nd anniversary</t>
  </si>
  <si>
    <t>3rd anniversary</t>
  </si>
  <si>
    <t>4th anniversary</t>
  </si>
  <si>
    <t>5th anniversary or more</t>
  </si>
  <si>
    <t>None</t>
  </si>
  <si>
    <t>Last Date of Employment (if leaving employment during this leave year):</t>
  </si>
  <si>
    <t>This calculation sheet is used for:</t>
  </si>
  <si>
    <t>Annual Leave Calculation Sheet</t>
  </si>
  <si>
    <t>Staff in AAS and AOS roles (grades 1 to 5)</t>
  </si>
  <si>
    <t>Actual annual leave entitlement for this leave year (in days)</t>
  </si>
  <si>
    <t>Full year annual leave entitlement for this leave year (in days)</t>
  </si>
  <si>
    <t>Public Holidays and Closure Days (as shown below) are taken in addition to this entitlement</t>
  </si>
  <si>
    <t>Start Date of Continuous Employment:</t>
  </si>
  <si>
    <t>Name:</t>
  </si>
  <si>
    <t>This must be agreed in advance with your line manager.</t>
  </si>
  <si>
    <t>Grossed Up Leave Entitlement (days)</t>
  </si>
  <si>
    <t>Due to work (1 = yes)</t>
  </si>
  <si>
    <t>Closure Day*</t>
  </si>
  <si>
    <t xml:space="preserve">can either take the Closure Day on this date or take leave on an alternative date.  </t>
  </si>
  <si>
    <t>2022/2023</t>
  </si>
  <si>
    <t>Public Holidays &amp; Closure Days - Leave year 1 Oct 2022 - 30 Sept 2023</t>
  </si>
  <si>
    <t xml:space="preserve">* As Greenlands campus remains open on 6 &amp; 11 April 2023, staff at Greenlands (who usually work on this day) </t>
  </si>
  <si>
    <t>Grossed Up Leave Entitlement includes public holidays (9) and closure days (6)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</si>
</sst>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dd/mm/yyyy;@"/>
    <numFmt numFmtId="170" formatCode="0.000"/>
    <numFmt numFmtId="171" formatCode="0.0000000"/>
    <numFmt numFmtId="172" formatCode="0.000000"/>
    <numFmt numFmtId="173" formatCode="0.00000"/>
    <numFmt numFmtId="174" formatCode="hh:mm;@"/>
    <numFmt numFmtId="175" formatCode="0.0"/>
    <numFmt numFmtId="176" formatCode="[$-F800]dddd\,\ mmmm\ dd\,\ yyyy"/>
    <numFmt numFmtId="177" formatCode="[$-809]dd\ mmmm\ yyyy"/>
    <numFmt numFmtId="178" formatCode="mmm\-yyyy"/>
    <numFmt numFmtId="179" formatCode="0.00000000"/>
    <numFmt numFmtId="180" formatCode="0.000000000"/>
    <numFmt numFmtId="181" formatCode="0.0000000000"/>
    <numFmt numFmtId="182" formatCode="0.00000000000"/>
  </numFmts>
  <fonts count="47">
    <font>
      <sz val="10"/>
      <name val="Arial"/>
      <family val="0"/>
    </font>
    <font>
      <sz val="8"/>
      <name val="Arial"/>
      <family val="2"/>
    </font>
    <font>
      <b/>
      <sz val="11"/>
      <color indexed="10"/>
      <name val="Rdg Vesta"/>
      <family val="0"/>
    </font>
    <font>
      <sz val="11"/>
      <name val="Rdg Vesta"/>
      <family val="0"/>
    </font>
    <font>
      <b/>
      <sz val="11"/>
      <name val="Rdg Vesta"/>
      <family val="0"/>
    </font>
    <font>
      <b/>
      <sz val="11"/>
      <color indexed="12"/>
      <name val="Rdg Vesta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22"/>
      <name val="Rdg Vesta"/>
      <family val="0"/>
    </font>
    <font>
      <sz val="11"/>
      <color indexed="12"/>
      <name val="Rdg Vesta"/>
      <family val="0"/>
    </font>
    <font>
      <b/>
      <sz val="14"/>
      <name val="Rdg Vesta"/>
      <family val="0"/>
    </font>
    <font>
      <b/>
      <sz val="10"/>
      <name val="Arial"/>
      <family val="2"/>
    </font>
    <font>
      <b/>
      <sz val="14"/>
      <color indexed="10"/>
      <name val="Rdg Vest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169" fontId="3" fillId="33" borderId="10" xfId="0" applyNumberFormat="1" applyFont="1" applyFill="1" applyBorder="1" applyAlignment="1" applyProtection="1">
      <alignment horizontal="center" vertical="center"/>
      <protection locked="0"/>
    </xf>
    <xf numFmtId="14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/>
    </xf>
    <xf numFmtId="0" fontId="5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9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14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14" fontId="3" fillId="0" borderId="0" xfId="0" applyNumberFormat="1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 vertical="center"/>
      <protection/>
    </xf>
    <xf numFmtId="14" fontId="8" fillId="0" borderId="0" xfId="0" applyNumberFormat="1" applyFont="1" applyFill="1" applyBorder="1" applyAlignment="1" applyProtection="1">
      <alignment horizontal="center" vertical="center"/>
      <protection/>
    </xf>
    <xf numFmtId="2" fontId="3" fillId="0" borderId="10" xfId="0" applyNumberFormat="1" applyFont="1" applyBorder="1" applyAlignment="1" applyProtection="1">
      <alignment horizontal="center" vertical="center"/>
      <protection/>
    </xf>
    <xf numFmtId="2" fontId="3" fillId="0" borderId="0" xfId="0" applyNumberFormat="1" applyFont="1" applyBorder="1" applyAlignment="1" applyProtection="1">
      <alignment horizontal="center" vertical="center"/>
      <protection/>
    </xf>
    <xf numFmtId="2" fontId="3" fillId="0" borderId="0" xfId="0" applyNumberFormat="1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wrapText="1"/>
      <protection/>
    </xf>
    <xf numFmtId="176" fontId="4" fillId="0" borderId="10" xfId="0" applyNumberFormat="1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/>
      <protection/>
    </xf>
    <xf numFmtId="15" fontId="3" fillId="0" borderId="10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vertical="center"/>
      <protection/>
    </xf>
    <xf numFmtId="175" fontId="5" fillId="0" borderId="10" xfId="0" applyNumberFormat="1" applyFont="1" applyBorder="1" applyAlignment="1" applyProtection="1">
      <alignment horizontal="center" vertical="center"/>
      <protection/>
    </xf>
    <xf numFmtId="175" fontId="5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/>
      <protection/>
    </xf>
    <xf numFmtId="0" fontId="3" fillId="34" borderId="10" xfId="0" applyFont="1" applyFill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vertical="center" wrapText="1"/>
      <protection/>
    </xf>
    <xf numFmtId="0" fontId="11" fillId="0" borderId="12" xfId="0" applyFont="1" applyBorder="1" applyAlignment="1" applyProtection="1">
      <alignment vertical="center" wrapText="1"/>
      <protection/>
    </xf>
    <xf numFmtId="0" fontId="11" fillId="0" borderId="13" xfId="0" applyFont="1" applyBorder="1" applyAlignment="1" applyProtection="1">
      <alignment vertical="center" wrapText="1"/>
      <protection/>
    </xf>
    <xf numFmtId="0" fontId="3" fillId="33" borderId="11" xfId="0" applyFont="1" applyFill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3" fillId="0" borderId="14" xfId="0" applyFont="1" applyFill="1" applyBorder="1" applyAlignment="1" applyProtection="1">
      <alignment horizontal="left" vertical="center" wrapText="1"/>
      <protection/>
    </xf>
    <xf numFmtId="0" fontId="0" fillId="0" borderId="14" xfId="0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tabSelected="1" zoomScalePageLayoutView="0" workbookViewId="0" topLeftCell="A8">
      <selection activeCell="E19" sqref="E19"/>
    </sheetView>
  </sheetViews>
  <sheetFormatPr defaultColWidth="9.140625" defaultRowHeight="12.75"/>
  <cols>
    <col min="1" max="1" width="25.7109375" style="4" customWidth="1"/>
    <col min="2" max="3" width="15.7109375" style="4" customWidth="1"/>
    <col min="4" max="4" width="14.57421875" style="4" customWidth="1"/>
    <col min="5" max="5" width="24.140625" style="4" customWidth="1"/>
    <col min="6" max="6" width="20.7109375" style="4" customWidth="1"/>
    <col min="7" max="7" width="22.7109375" style="4" customWidth="1"/>
    <col min="8" max="8" width="14.57421875" style="4" customWidth="1"/>
    <col min="9" max="9" width="12.421875" style="4" customWidth="1"/>
    <col min="10" max="16384" width="9.140625" style="4" customWidth="1"/>
  </cols>
  <sheetData>
    <row r="1" spans="1:5" ht="18">
      <c r="A1" s="3" t="s">
        <v>26</v>
      </c>
      <c r="E1" s="5" t="s">
        <v>38</v>
      </c>
    </row>
    <row r="3" spans="1:5" s="7" customFormat="1" ht="15" customHeight="1">
      <c r="A3" s="6" t="s">
        <v>25</v>
      </c>
      <c r="C3" s="6" t="s">
        <v>27</v>
      </c>
      <c r="D3" s="6"/>
      <c r="E3" s="8"/>
    </row>
    <row r="4" spans="1:6" ht="15">
      <c r="A4" s="9"/>
      <c r="C4" s="6"/>
      <c r="D4" s="9"/>
      <c r="E4" s="10"/>
      <c r="F4" s="11"/>
    </row>
    <row r="5" spans="1:6" ht="15">
      <c r="A5" s="9"/>
      <c r="C5" s="6" t="s">
        <v>12</v>
      </c>
      <c r="D5" s="9"/>
      <c r="E5" s="10"/>
      <c r="F5" s="11"/>
    </row>
    <row r="6" spans="1:6" ht="15">
      <c r="A6" s="9"/>
      <c r="C6" s="6"/>
      <c r="D6" s="9"/>
      <c r="E6" s="10"/>
      <c r="F6" s="11"/>
    </row>
    <row r="7" spans="1:6" ht="15">
      <c r="A7" s="9"/>
      <c r="B7" s="6"/>
      <c r="C7" s="9"/>
      <c r="D7" s="9"/>
      <c r="E7" s="10"/>
      <c r="F7" s="11"/>
    </row>
    <row r="8" spans="1:6" ht="38.25" customHeight="1">
      <c r="A8" s="40" t="s">
        <v>10</v>
      </c>
      <c r="B8" s="41"/>
      <c r="C8" s="41"/>
      <c r="D8" s="41"/>
      <c r="E8" s="42"/>
      <c r="F8" s="11"/>
    </row>
    <row r="9" spans="6:7" ht="14.25">
      <c r="F9" s="12"/>
      <c r="G9" s="12"/>
    </row>
    <row r="10" spans="1:7" ht="14.25">
      <c r="A10" s="4" t="s">
        <v>32</v>
      </c>
      <c r="B10" s="43"/>
      <c r="C10" s="44"/>
      <c r="D10" s="44"/>
      <c r="E10" s="45"/>
      <c r="F10" s="12"/>
      <c r="G10" s="12"/>
    </row>
    <row r="11" spans="6:7" ht="14.25">
      <c r="F11" s="12"/>
      <c r="G11" s="12"/>
    </row>
    <row r="12" spans="1:4" ht="14.25">
      <c r="A12" s="4" t="s">
        <v>11</v>
      </c>
      <c r="B12" s="13">
        <v>44835</v>
      </c>
      <c r="C12" s="14" t="s">
        <v>5</v>
      </c>
      <c r="D12" s="13">
        <v>45199</v>
      </c>
    </row>
    <row r="13" spans="1:4" ht="14.25">
      <c r="A13" s="15"/>
      <c r="B13" s="16"/>
      <c r="C13" s="14"/>
      <c r="D13" s="16"/>
    </row>
    <row r="14" spans="1:9" ht="14.25">
      <c r="A14" s="4" t="s">
        <v>31</v>
      </c>
      <c r="E14" s="1">
        <v>44835</v>
      </c>
      <c r="G14" s="37" t="s">
        <v>7</v>
      </c>
      <c r="H14" s="39" t="s">
        <v>8</v>
      </c>
      <c r="I14" s="39" t="s">
        <v>34</v>
      </c>
    </row>
    <row r="15" spans="1:9" ht="14.25">
      <c r="A15" s="35" t="s">
        <v>6</v>
      </c>
      <c r="B15" s="36"/>
      <c r="C15" s="36"/>
      <c r="D15" s="36"/>
      <c r="E15" s="17">
        <f>ROUNDDOWN((D12-E14)/365,0)</f>
        <v>0</v>
      </c>
      <c r="G15" s="38"/>
      <c r="H15" s="38"/>
      <c r="I15" s="49"/>
    </row>
    <row r="16" spans="7:9" ht="14.25">
      <c r="G16" s="38"/>
      <c r="H16" s="38"/>
      <c r="I16" s="49"/>
    </row>
    <row r="17" spans="1:9" ht="14.25">
      <c r="A17" s="4" t="s">
        <v>29</v>
      </c>
      <c r="E17" s="18">
        <f>IF(E15&lt;5,35,39)</f>
        <v>35</v>
      </c>
      <c r="G17" s="19" t="s">
        <v>23</v>
      </c>
      <c r="H17" s="19">
        <v>21</v>
      </c>
      <c r="I17" s="19">
        <v>35</v>
      </c>
    </row>
    <row r="18" spans="7:9" ht="14.25">
      <c r="G18" s="19" t="s">
        <v>18</v>
      </c>
      <c r="H18" s="19">
        <v>21</v>
      </c>
      <c r="I18" s="19">
        <v>35</v>
      </c>
    </row>
    <row r="19" spans="1:9" ht="14.25">
      <c r="A19" s="4" t="s">
        <v>24</v>
      </c>
      <c r="E19" s="2"/>
      <c r="G19" s="19" t="s">
        <v>19</v>
      </c>
      <c r="H19" s="19">
        <v>21</v>
      </c>
      <c r="I19" s="19">
        <v>35</v>
      </c>
    </row>
    <row r="20" spans="7:9" ht="14.25">
      <c r="G20" s="19" t="s">
        <v>20</v>
      </c>
      <c r="H20" s="19">
        <v>21</v>
      </c>
      <c r="I20" s="19">
        <v>35</v>
      </c>
    </row>
    <row r="21" spans="1:9" ht="14.25">
      <c r="A21" s="4" t="s">
        <v>9</v>
      </c>
      <c r="C21" s="20">
        <f>MAX(E14,B12)</f>
        <v>44835</v>
      </c>
      <c r="D21" s="20">
        <f>MIN(D12,E19)</f>
        <v>45199</v>
      </c>
      <c r="E21" s="21">
        <f>(D21-C21+1)/365</f>
        <v>1</v>
      </c>
      <c r="G21" s="19" t="s">
        <v>21</v>
      </c>
      <c r="H21" s="19">
        <v>21</v>
      </c>
      <c r="I21" s="19">
        <v>35</v>
      </c>
    </row>
    <row r="22" spans="3:9" ht="14.25">
      <c r="C22" s="20"/>
      <c r="D22" s="20"/>
      <c r="E22" s="22"/>
      <c r="G22" s="19" t="s">
        <v>22</v>
      </c>
      <c r="H22" s="19">
        <v>25</v>
      </c>
      <c r="I22" s="19">
        <v>39</v>
      </c>
    </row>
    <row r="23" spans="3:9" ht="14.25">
      <c r="C23" s="20"/>
      <c r="D23" s="20"/>
      <c r="E23" s="23"/>
      <c r="G23" s="46" t="s">
        <v>41</v>
      </c>
      <c r="H23" s="47"/>
      <c r="I23" s="47"/>
    </row>
    <row r="24" spans="1:9" ht="15">
      <c r="A24" s="6" t="s">
        <v>28</v>
      </c>
      <c r="B24" s="6"/>
      <c r="C24" s="6"/>
      <c r="D24" s="6"/>
      <c r="E24" s="33">
        <f>CEILING(((E17*E21*2)/2)-SUM(D29:D43),0.5)</f>
        <v>20</v>
      </c>
      <c r="G24" s="48"/>
      <c r="H24" s="48"/>
      <c r="I24" s="48"/>
    </row>
    <row r="25" spans="1:6" ht="15">
      <c r="A25" s="4" t="s">
        <v>30</v>
      </c>
      <c r="F25" s="34"/>
    </row>
    <row r="27" spans="1:2" ht="15">
      <c r="A27" s="24" t="s">
        <v>39</v>
      </c>
      <c r="B27" s="25"/>
    </row>
    <row r="28" spans="1:4" ht="30">
      <c r="A28" s="26" t="s">
        <v>13</v>
      </c>
      <c r="B28" s="27" t="s">
        <v>14</v>
      </c>
      <c r="C28" s="28" t="s">
        <v>15</v>
      </c>
      <c r="D28" s="28" t="s">
        <v>35</v>
      </c>
    </row>
    <row r="29" spans="1:4" ht="14.25">
      <c r="A29" s="29" t="s">
        <v>16</v>
      </c>
      <c r="B29" s="30">
        <v>44918</v>
      </c>
      <c r="C29" s="31" t="s">
        <v>4</v>
      </c>
      <c r="D29" s="18">
        <f>IF((AND(($E$14&lt;=B29),(B29&lt;=$E$19))),1,(IF(ISBLANK($E$19),(IF($E$14&lt;=B29,1,0)),0)))</f>
        <v>1</v>
      </c>
    </row>
    <row r="30" spans="1:4" ht="14.25">
      <c r="A30" s="29" t="s">
        <v>17</v>
      </c>
      <c r="B30" s="30">
        <v>44921</v>
      </c>
      <c r="C30" s="31" t="s">
        <v>0</v>
      </c>
      <c r="D30" s="18">
        <f aca="true" t="shared" si="0" ref="D30:D43">IF((AND(($E$14&lt;=B30),(B30&lt;=$E$19))),1,(IF(ISBLANK($E$19),(IF($E$14&lt;=B30,1,0)),0)))</f>
        <v>1</v>
      </c>
    </row>
    <row r="31" spans="1:4" ht="14.25">
      <c r="A31" s="29" t="s">
        <v>17</v>
      </c>
      <c r="B31" s="30">
        <v>44922</v>
      </c>
      <c r="C31" s="31" t="s">
        <v>1</v>
      </c>
      <c r="D31" s="18">
        <f t="shared" si="0"/>
        <v>1</v>
      </c>
    </row>
    <row r="32" spans="1:4" ht="14.25">
      <c r="A32" s="29" t="s">
        <v>16</v>
      </c>
      <c r="B32" s="30">
        <v>44923</v>
      </c>
      <c r="C32" s="31" t="s">
        <v>2</v>
      </c>
      <c r="D32" s="18">
        <f t="shared" si="0"/>
        <v>1</v>
      </c>
    </row>
    <row r="33" spans="1:4" ht="14.25">
      <c r="A33" s="29" t="s">
        <v>16</v>
      </c>
      <c r="B33" s="30">
        <v>44924</v>
      </c>
      <c r="C33" s="31" t="s">
        <v>3</v>
      </c>
      <c r="D33" s="18">
        <f t="shared" si="0"/>
        <v>1</v>
      </c>
    </row>
    <row r="34" spans="1:4" ht="14.25">
      <c r="A34" s="29" t="s">
        <v>16</v>
      </c>
      <c r="B34" s="30">
        <v>44925</v>
      </c>
      <c r="C34" s="31" t="s">
        <v>4</v>
      </c>
      <c r="D34" s="18">
        <f t="shared" si="0"/>
        <v>1</v>
      </c>
    </row>
    <row r="35" spans="1:4" ht="14.25">
      <c r="A35" s="29" t="s">
        <v>17</v>
      </c>
      <c r="B35" s="30">
        <v>44928</v>
      </c>
      <c r="C35" s="31" t="s">
        <v>0</v>
      </c>
      <c r="D35" s="18">
        <f t="shared" si="0"/>
        <v>1</v>
      </c>
    </row>
    <row r="36" spans="1:4" ht="14.25">
      <c r="A36" s="29" t="s">
        <v>36</v>
      </c>
      <c r="B36" s="30">
        <v>45022</v>
      </c>
      <c r="C36" s="31" t="s">
        <v>3</v>
      </c>
      <c r="D36" s="18">
        <f t="shared" si="0"/>
        <v>1</v>
      </c>
    </row>
    <row r="37" spans="1:4" ht="14.25">
      <c r="A37" s="29" t="s">
        <v>17</v>
      </c>
      <c r="B37" s="30">
        <v>45023</v>
      </c>
      <c r="C37" s="31" t="s">
        <v>4</v>
      </c>
      <c r="D37" s="18">
        <f t="shared" si="0"/>
        <v>1</v>
      </c>
    </row>
    <row r="38" spans="1:4" ht="14.25">
      <c r="A38" s="29" t="s">
        <v>17</v>
      </c>
      <c r="B38" s="30">
        <v>45026</v>
      </c>
      <c r="C38" s="31" t="s">
        <v>0</v>
      </c>
      <c r="D38" s="18">
        <f t="shared" si="0"/>
        <v>1</v>
      </c>
    </row>
    <row r="39" spans="1:4" ht="14.25">
      <c r="A39" s="29" t="s">
        <v>36</v>
      </c>
      <c r="B39" s="30">
        <v>45027</v>
      </c>
      <c r="C39" s="31" t="s">
        <v>1</v>
      </c>
      <c r="D39" s="18">
        <f t="shared" si="0"/>
        <v>1</v>
      </c>
    </row>
    <row r="40" spans="1:4" ht="14.25">
      <c r="A40" s="29" t="s">
        <v>17</v>
      </c>
      <c r="B40" s="30">
        <v>45047</v>
      </c>
      <c r="C40" s="31" t="s">
        <v>0</v>
      </c>
      <c r="D40" s="18">
        <f t="shared" si="0"/>
        <v>1</v>
      </c>
    </row>
    <row r="41" spans="1:4" ht="14.25">
      <c r="A41" s="29" t="s">
        <v>17</v>
      </c>
      <c r="B41" s="30">
        <v>45054</v>
      </c>
      <c r="C41" s="31" t="s">
        <v>0</v>
      </c>
      <c r="D41" s="18">
        <f t="shared" si="0"/>
        <v>1</v>
      </c>
    </row>
    <row r="42" spans="1:4" ht="14.25">
      <c r="A42" s="29" t="s">
        <v>17</v>
      </c>
      <c r="B42" s="30">
        <v>45075</v>
      </c>
      <c r="C42" s="31" t="s">
        <v>0</v>
      </c>
      <c r="D42" s="18">
        <f t="shared" si="0"/>
        <v>1</v>
      </c>
    </row>
    <row r="43" spans="1:4" ht="14.25">
      <c r="A43" s="29" t="s">
        <v>17</v>
      </c>
      <c r="B43" s="30">
        <v>45166</v>
      </c>
      <c r="C43" s="31" t="s">
        <v>0</v>
      </c>
      <c r="D43" s="18">
        <f t="shared" si="0"/>
        <v>1</v>
      </c>
    </row>
    <row r="44" ht="14.25">
      <c r="F44" s="32"/>
    </row>
    <row r="45" spans="1:6" ht="14.25">
      <c r="A45" s="32" t="s">
        <v>40</v>
      </c>
      <c r="B45" s="32"/>
      <c r="C45" s="32"/>
      <c r="D45" s="32"/>
      <c r="F45" s="32"/>
    </row>
    <row r="46" spans="1:6" ht="14.25">
      <c r="A46" s="32" t="s">
        <v>37</v>
      </c>
      <c r="B46" s="32"/>
      <c r="C46" s="32"/>
      <c r="D46" s="32"/>
      <c r="F46" s="32"/>
    </row>
    <row r="47" spans="1:6" ht="14.25">
      <c r="A47" s="32" t="s">
        <v>33</v>
      </c>
      <c r="B47" s="32"/>
      <c r="C47" s="32"/>
      <c r="D47" s="32"/>
      <c r="F47" s="32"/>
    </row>
    <row r="48" ht="14.25">
      <c r="F48" s="32"/>
    </row>
    <row r="49" ht="14.25">
      <c r="F49" s="32"/>
    </row>
    <row r="50" ht="14.25">
      <c r="F50" s="32"/>
    </row>
  </sheetData>
  <sheetProtection password="CC34" sheet="1" selectLockedCells="1"/>
  <mergeCells count="7">
    <mergeCell ref="A15:D15"/>
    <mergeCell ref="G14:G16"/>
    <mergeCell ref="H14:H16"/>
    <mergeCell ref="A8:E8"/>
    <mergeCell ref="B10:E10"/>
    <mergeCell ref="G23:I24"/>
    <mergeCell ref="I14:I16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Reading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vrs97eag</dc:creator>
  <cp:keywords/>
  <dc:description/>
  <cp:lastModifiedBy>IT Services</cp:lastModifiedBy>
  <cp:lastPrinted>2015-10-01T12:34:05Z</cp:lastPrinted>
  <dcterms:created xsi:type="dcterms:W3CDTF">2007-04-02T10:15:31Z</dcterms:created>
  <dcterms:modified xsi:type="dcterms:W3CDTF">2023-02-20T09:16:02Z</dcterms:modified>
  <cp:category/>
  <cp:version/>
  <cp:contentType/>
  <cp:contentStatus/>
</cp:coreProperties>
</file>