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inshare\Technical Accounting Team\Year end 2022-23\Planning\"/>
    </mc:Choice>
  </mc:AlternateContent>
  <xr:revisionPtr revIDLastSave="0" documentId="13_ncr:1_{A9C841C3-64FF-4D22-A424-B195DC001C12}" xr6:coauthVersionLast="47" xr6:coauthVersionMax="47" xr10:uidLastSave="{00000000-0000-0000-0000-000000000000}"/>
  <bookViews>
    <workbookView xWindow="-25380" yWindow="165" windowWidth="25380" windowHeight="15600" tabRatio="659" xr2:uid="{00000000-000D-0000-FFFF-FFFF00000000}"/>
  </bookViews>
  <sheets>
    <sheet name="Accrued Expenditure" sheetId="9" r:id="rId1"/>
    <sheet name="Prepaid Expenses" sheetId="5" r:id="rId2"/>
    <sheet name="Income in Advance" sheetId="6" r:id="rId3"/>
    <sheet name="Accrued Income" sheetId="4" r:id="rId4"/>
  </sheets>
  <definedNames>
    <definedName name="_xlnm.Print_Area" localSheetId="0">'Accrued Expenditure'!$A$1:$S$41</definedName>
    <definedName name="_xlnm.Print_Area" localSheetId="3">'Accrued Income'!$A$1:$R$41</definedName>
    <definedName name="_xlnm.Print_Area" localSheetId="2">'Income in Advance'!$A$1:$R$41</definedName>
    <definedName name="_xlnm.Print_Area" localSheetId="1">'Prepaid Expenses'!$A$1:$R$41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30" i="4" l="1"/>
  <c r="AA30" i="4"/>
  <c r="Z30" i="4"/>
  <c r="AJ30" i="4" s="1"/>
  <c r="T30" i="4"/>
  <c r="AD30" i="4" s="1"/>
  <c r="S30" i="4"/>
  <c r="AC30" i="4" s="1"/>
  <c r="AK29" i="4"/>
  <c r="AA29" i="4"/>
  <c r="Z29" i="4"/>
  <c r="AJ29" i="4" s="1"/>
  <c r="T29" i="4"/>
  <c r="AD29" i="4" s="1"/>
  <c r="S29" i="4"/>
  <c r="AC29" i="4" s="1"/>
  <c r="AK28" i="4"/>
  <c r="AA28" i="4"/>
  <c r="Z28" i="4"/>
  <c r="AJ28" i="4" s="1"/>
  <c r="T28" i="4"/>
  <c r="AD28" i="4" s="1"/>
  <c r="S28" i="4"/>
  <c r="AC28" i="4" s="1"/>
  <c r="AK27" i="4"/>
  <c r="AA27" i="4"/>
  <c r="Z27" i="4"/>
  <c r="AJ27" i="4" s="1"/>
  <c r="T27" i="4"/>
  <c r="AD27" i="4" s="1"/>
  <c r="S27" i="4"/>
  <c r="AC27" i="4" s="1"/>
  <c r="AK26" i="4"/>
  <c r="AA26" i="4"/>
  <c r="Z26" i="4"/>
  <c r="AJ26" i="4" s="1"/>
  <c r="T26" i="4"/>
  <c r="AD26" i="4" s="1"/>
  <c r="S26" i="4"/>
  <c r="AC26" i="4" s="1"/>
  <c r="AK25" i="4"/>
  <c r="AA25" i="4"/>
  <c r="Z25" i="4"/>
  <c r="AJ25" i="4" s="1"/>
  <c r="T25" i="4"/>
  <c r="AD25" i="4" s="1"/>
  <c r="S25" i="4"/>
  <c r="AC25" i="4" s="1"/>
  <c r="AK24" i="4"/>
  <c r="AA24" i="4"/>
  <c r="Z24" i="4"/>
  <c r="AJ24" i="4" s="1"/>
  <c r="T24" i="4"/>
  <c r="AD24" i="4" s="1"/>
  <c r="S24" i="4"/>
  <c r="AC24" i="4" s="1"/>
  <c r="AK23" i="4"/>
  <c r="AA23" i="4"/>
  <c r="Z23" i="4"/>
  <c r="AJ23" i="4" s="1"/>
  <c r="T23" i="4"/>
  <c r="AD23" i="4" s="1"/>
  <c r="S23" i="4"/>
  <c r="AC23" i="4" s="1"/>
  <c r="AK22" i="4"/>
  <c r="AA22" i="4"/>
  <c r="Z22" i="4"/>
  <c r="AJ22" i="4" s="1"/>
  <c r="T22" i="4"/>
  <c r="AD22" i="4" s="1"/>
  <c r="S22" i="4"/>
  <c r="AC22" i="4" s="1"/>
  <c r="AK21" i="4"/>
  <c r="AA21" i="4"/>
  <c r="Z21" i="4"/>
  <c r="AJ21" i="4" s="1"/>
  <c r="T21" i="4"/>
  <c r="AD21" i="4" s="1"/>
  <c r="S21" i="4"/>
  <c r="AC21" i="4" s="1"/>
  <c r="AK20" i="4"/>
  <c r="AA20" i="4"/>
  <c r="Z20" i="4"/>
  <c r="AJ20" i="4" s="1"/>
  <c r="T20" i="4"/>
  <c r="AD20" i="4" s="1"/>
  <c r="S20" i="4"/>
  <c r="AC20" i="4" s="1"/>
  <c r="AK19" i="4"/>
  <c r="AA19" i="4"/>
  <c r="AL30" i="5"/>
  <c r="AB30" i="5"/>
  <c r="AA30" i="5"/>
  <c r="AK30" i="5" s="1"/>
  <c r="U30" i="5"/>
  <c r="AE30" i="5" s="1"/>
  <c r="T30" i="5"/>
  <c r="AD30" i="5" s="1"/>
  <c r="AL29" i="5"/>
  <c r="AB29" i="5"/>
  <c r="AA29" i="5"/>
  <c r="AK29" i="5" s="1"/>
  <c r="U29" i="5"/>
  <c r="AE29" i="5" s="1"/>
  <c r="T29" i="5"/>
  <c r="AD29" i="5" s="1"/>
  <c r="AL28" i="5"/>
  <c r="AB28" i="5"/>
  <c r="AA28" i="5"/>
  <c r="AK28" i="5" s="1"/>
  <c r="U28" i="5"/>
  <c r="AE28" i="5" s="1"/>
  <c r="T28" i="5"/>
  <c r="AD28" i="5" s="1"/>
  <c r="AL27" i="5"/>
  <c r="AB27" i="5"/>
  <c r="AA27" i="5"/>
  <c r="AK27" i="5" s="1"/>
  <c r="U27" i="5"/>
  <c r="AE27" i="5" s="1"/>
  <c r="T27" i="5"/>
  <c r="AD27" i="5" s="1"/>
  <c r="AL26" i="5"/>
  <c r="AB26" i="5"/>
  <c r="AA26" i="5"/>
  <c r="AK26" i="5" s="1"/>
  <c r="U26" i="5"/>
  <c r="AE26" i="5" s="1"/>
  <c r="T26" i="5"/>
  <c r="AD26" i="5" s="1"/>
  <c r="AL25" i="5"/>
  <c r="AB25" i="5"/>
  <c r="AA25" i="5"/>
  <c r="AK25" i="5" s="1"/>
  <c r="U25" i="5"/>
  <c r="AE25" i="5" s="1"/>
  <c r="T25" i="5"/>
  <c r="AD25" i="5" s="1"/>
  <c r="AL24" i="5"/>
  <c r="AB24" i="5"/>
  <c r="AA24" i="5"/>
  <c r="AK24" i="5" s="1"/>
  <c r="U24" i="5"/>
  <c r="AE24" i="5" s="1"/>
  <c r="T24" i="5"/>
  <c r="AD24" i="5" s="1"/>
  <c r="AL23" i="5"/>
  <c r="AB23" i="5"/>
  <c r="AA23" i="5"/>
  <c r="AK23" i="5" s="1"/>
  <c r="U23" i="5"/>
  <c r="AE23" i="5" s="1"/>
  <c r="T23" i="5"/>
  <c r="AD23" i="5" s="1"/>
  <c r="AL22" i="5"/>
  <c r="AB22" i="5"/>
  <c r="AA22" i="5"/>
  <c r="AK22" i="5" s="1"/>
  <c r="U22" i="5"/>
  <c r="AE22" i="5" s="1"/>
  <c r="T22" i="5"/>
  <c r="AD22" i="5" s="1"/>
  <c r="AL21" i="5"/>
  <c r="AB21" i="5"/>
  <c r="AA21" i="5"/>
  <c r="AK21" i="5" s="1"/>
  <c r="U21" i="5"/>
  <c r="AE21" i="5" s="1"/>
  <c r="T21" i="5"/>
  <c r="AD21" i="5" s="1"/>
  <c r="AL20" i="5"/>
  <c r="AB20" i="5"/>
  <c r="AA20" i="5"/>
  <c r="AK20" i="5" s="1"/>
  <c r="U20" i="5"/>
  <c r="AE20" i="5" s="1"/>
  <c r="T20" i="5"/>
  <c r="AD20" i="5" s="1"/>
  <c r="AK30" i="6"/>
  <c r="AA30" i="6"/>
  <c r="Z30" i="6"/>
  <c r="AJ30" i="6" s="1"/>
  <c r="T30" i="6"/>
  <c r="AD30" i="6" s="1"/>
  <c r="S30" i="6"/>
  <c r="AC30" i="6" s="1"/>
  <c r="AK29" i="6"/>
  <c r="AA29" i="6"/>
  <c r="Z29" i="6"/>
  <c r="AJ29" i="6" s="1"/>
  <c r="T29" i="6"/>
  <c r="AD29" i="6" s="1"/>
  <c r="S29" i="6"/>
  <c r="AC29" i="6" s="1"/>
  <c r="AK28" i="6"/>
  <c r="AA28" i="6"/>
  <c r="Z28" i="6"/>
  <c r="AJ28" i="6" s="1"/>
  <c r="T28" i="6"/>
  <c r="AD28" i="6" s="1"/>
  <c r="S28" i="6"/>
  <c r="AC28" i="6" s="1"/>
  <c r="AK27" i="6"/>
  <c r="AA27" i="6"/>
  <c r="Z27" i="6"/>
  <c r="AJ27" i="6" s="1"/>
  <c r="T27" i="6"/>
  <c r="AD27" i="6" s="1"/>
  <c r="S27" i="6"/>
  <c r="AC27" i="6" s="1"/>
  <c r="AK26" i="6"/>
  <c r="AA26" i="6"/>
  <c r="Z26" i="6"/>
  <c r="AJ26" i="6" s="1"/>
  <c r="T26" i="6"/>
  <c r="AD26" i="6" s="1"/>
  <c r="S26" i="6"/>
  <c r="AC26" i="6" s="1"/>
  <c r="AK25" i="6"/>
  <c r="AA25" i="6"/>
  <c r="Z25" i="6"/>
  <c r="AJ25" i="6" s="1"/>
  <c r="T25" i="6"/>
  <c r="AD25" i="6" s="1"/>
  <c r="S25" i="6"/>
  <c r="AC25" i="6" s="1"/>
  <c r="AK24" i="6"/>
  <c r="AA24" i="6"/>
  <c r="Z24" i="6"/>
  <c r="AJ24" i="6" s="1"/>
  <c r="T24" i="6"/>
  <c r="AD24" i="6" s="1"/>
  <c r="S24" i="6"/>
  <c r="AC24" i="6" s="1"/>
  <c r="AK23" i="6"/>
  <c r="AA23" i="6"/>
  <c r="Z23" i="6"/>
  <c r="AJ23" i="6" s="1"/>
  <c r="T23" i="6"/>
  <c r="AD23" i="6" s="1"/>
  <c r="S23" i="6"/>
  <c r="AC23" i="6" s="1"/>
  <c r="AK22" i="6"/>
  <c r="AA22" i="6"/>
  <c r="Z22" i="6"/>
  <c r="AJ22" i="6" s="1"/>
  <c r="T22" i="6"/>
  <c r="AD22" i="6" s="1"/>
  <c r="S22" i="6"/>
  <c r="AC22" i="6" s="1"/>
  <c r="AK21" i="6"/>
  <c r="AA21" i="6"/>
  <c r="Z21" i="6"/>
  <c r="AJ21" i="6" s="1"/>
  <c r="T21" i="6"/>
  <c r="AD21" i="6" s="1"/>
  <c r="S21" i="6"/>
  <c r="AC21" i="6" s="1"/>
  <c r="AK20" i="6"/>
  <c r="AA20" i="6"/>
  <c r="Z20" i="6"/>
  <c r="AJ20" i="6" s="1"/>
  <c r="T20" i="6"/>
  <c r="AD20" i="6" s="1"/>
  <c r="S20" i="6"/>
  <c r="AC20" i="6" s="1"/>
  <c r="AK19" i="6"/>
  <c r="AA19" i="6"/>
  <c r="AB19" i="5"/>
  <c r="AL19" i="5"/>
  <c r="AL30" i="9"/>
  <c r="AB30" i="9"/>
  <c r="AA30" i="9"/>
  <c r="AK30" i="9" s="1"/>
  <c r="U30" i="9"/>
  <c r="AE30" i="9" s="1"/>
  <c r="T30" i="9"/>
  <c r="AD30" i="9" s="1"/>
  <c r="AL29" i="9"/>
  <c r="AB29" i="9"/>
  <c r="AA29" i="9"/>
  <c r="AK29" i="9" s="1"/>
  <c r="U29" i="9"/>
  <c r="AE29" i="9" s="1"/>
  <c r="T29" i="9"/>
  <c r="AD29" i="9" s="1"/>
  <c r="AL28" i="9"/>
  <c r="AB28" i="9"/>
  <c r="AA28" i="9"/>
  <c r="AK28" i="9" s="1"/>
  <c r="U28" i="9"/>
  <c r="AE28" i="9" s="1"/>
  <c r="T28" i="9"/>
  <c r="AD28" i="9" s="1"/>
  <c r="AL27" i="9"/>
  <c r="AB27" i="9"/>
  <c r="AA27" i="9"/>
  <c r="AK27" i="9" s="1"/>
  <c r="U27" i="9"/>
  <c r="AE27" i="9" s="1"/>
  <c r="T27" i="9"/>
  <c r="AD27" i="9" s="1"/>
  <c r="AL26" i="9"/>
  <c r="AB26" i="9"/>
  <c r="AA26" i="9"/>
  <c r="AK26" i="9" s="1"/>
  <c r="U26" i="9"/>
  <c r="AE26" i="9" s="1"/>
  <c r="T26" i="9"/>
  <c r="AD26" i="9" s="1"/>
  <c r="AL25" i="9"/>
  <c r="AB25" i="9"/>
  <c r="AA25" i="9"/>
  <c r="AK25" i="9" s="1"/>
  <c r="U25" i="9"/>
  <c r="AE25" i="9" s="1"/>
  <c r="T25" i="9"/>
  <c r="AD25" i="9" s="1"/>
  <c r="AL24" i="9"/>
  <c r="AB24" i="9"/>
  <c r="AA24" i="9"/>
  <c r="AK24" i="9" s="1"/>
  <c r="U24" i="9"/>
  <c r="AE24" i="9" s="1"/>
  <c r="T24" i="9"/>
  <c r="AD24" i="9" s="1"/>
  <c r="AL23" i="9"/>
  <c r="AB23" i="9"/>
  <c r="AA23" i="9"/>
  <c r="AK23" i="9" s="1"/>
  <c r="U23" i="9"/>
  <c r="AE23" i="9" s="1"/>
  <c r="T23" i="9"/>
  <c r="AD23" i="9" s="1"/>
  <c r="AL22" i="9"/>
  <c r="AB22" i="9"/>
  <c r="AA22" i="9"/>
  <c r="AK22" i="9" s="1"/>
  <c r="U22" i="9"/>
  <c r="AE22" i="9" s="1"/>
  <c r="T22" i="9"/>
  <c r="AD22" i="9" s="1"/>
  <c r="AL21" i="9"/>
  <c r="AB21" i="9"/>
  <c r="AA21" i="9"/>
  <c r="AK21" i="9" s="1"/>
  <c r="U21" i="9"/>
  <c r="AE21" i="9" s="1"/>
  <c r="T21" i="9"/>
  <c r="AD21" i="9" s="1"/>
  <c r="AL20" i="9"/>
  <c r="AB20" i="9"/>
  <c r="AA20" i="9"/>
  <c r="AK20" i="9" s="1"/>
  <c r="U20" i="9"/>
  <c r="AE20" i="9" s="1"/>
  <c r="T20" i="9"/>
  <c r="AD20" i="9" s="1"/>
  <c r="AL19" i="9"/>
  <c r="AB19" i="9"/>
  <c r="Z19" i="4" l="1"/>
  <c r="AJ19" i="4" s="1"/>
  <c r="T19" i="4"/>
  <c r="AD19" i="4" s="1"/>
  <c r="S19" i="4"/>
  <c r="AC19" i="4" s="1"/>
  <c r="Z19" i="6"/>
  <c r="AJ19" i="6" s="1"/>
  <c r="T19" i="6"/>
  <c r="AD19" i="6" s="1"/>
  <c r="S19" i="6"/>
  <c r="AC19" i="6" s="1"/>
  <c r="AA19" i="5"/>
  <c r="AK19" i="5" s="1"/>
  <c r="U19" i="5"/>
  <c r="AE19" i="5" s="1"/>
  <c r="T19" i="5"/>
  <c r="AD19" i="5" s="1"/>
  <c r="M19" i="9" l="1"/>
  <c r="N19" i="5" l="1"/>
  <c r="M30" i="6"/>
  <c r="N30" i="6" s="1"/>
  <c r="P32" i="5"/>
  <c r="N30" i="5"/>
  <c r="O30" i="5" s="1"/>
  <c r="O32" i="4"/>
  <c r="M30" i="4"/>
  <c r="N30" i="4" s="1"/>
  <c r="P32" i="9"/>
  <c r="N30" i="9"/>
  <c r="O30" i="9" s="1"/>
  <c r="O32" i="6"/>
  <c r="M19" i="6"/>
  <c r="N19" i="6" s="1"/>
  <c r="P19" i="6" s="1"/>
  <c r="M29" i="6"/>
  <c r="N29" i="6" s="1"/>
  <c r="M28" i="6"/>
  <c r="N28" i="6" s="1"/>
  <c r="P28" i="6" s="1"/>
  <c r="M27" i="6"/>
  <c r="N27" i="6" s="1"/>
  <c r="P27" i="6" s="1"/>
  <c r="M26" i="6"/>
  <c r="N26" i="6" s="1"/>
  <c r="P26" i="6" s="1"/>
  <c r="M25" i="6"/>
  <c r="N25" i="6" s="1"/>
  <c r="P25" i="6" s="1"/>
  <c r="M24" i="6"/>
  <c r="N24" i="6" s="1"/>
  <c r="P24" i="6" s="1"/>
  <c r="M23" i="6"/>
  <c r="N23" i="6" s="1"/>
  <c r="P23" i="6" s="1"/>
  <c r="M22" i="6"/>
  <c r="N22" i="6" s="1"/>
  <c r="P22" i="6" s="1"/>
  <c r="M21" i="6"/>
  <c r="N21" i="6" s="1"/>
  <c r="P21" i="6" s="1"/>
  <c r="M20" i="6"/>
  <c r="N20" i="6" s="1"/>
  <c r="P20" i="6" s="1"/>
  <c r="M19" i="4"/>
  <c r="N19" i="4" s="1"/>
  <c r="M29" i="4"/>
  <c r="N29" i="4" s="1"/>
  <c r="M28" i="4"/>
  <c r="N28" i="4" s="1"/>
  <c r="M27" i="4"/>
  <c r="N27" i="4" s="1"/>
  <c r="M26" i="4"/>
  <c r="N26" i="4" s="1"/>
  <c r="M25" i="4"/>
  <c r="N25" i="4" s="1"/>
  <c r="M24" i="4"/>
  <c r="N24" i="4" s="1"/>
  <c r="M23" i="4"/>
  <c r="N23" i="4" s="1"/>
  <c r="M22" i="4"/>
  <c r="N22" i="4" s="1"/>
  <c r="M21" i="4"/>
  <c r="N21" i="4" s="1"/>
  <c r="M20" i="4"/>
  <c r="N20" i="4" s="1"/>
  <c r="P33" i="4"/>
  <c r="O19" i="5"/>
  <c r="P18" i="6"/>
  <c r="N29" i="5"/>
  <c r="O29" i="5" s="1"/>
  <c r="N28" i="5"/>
  <c r="O28" i="5" s="1"/>
  <c r="N29" i="9"/>
  <c r="O29" i="9" s="1"/>
  <c r="N27" i="5"/>
  <c r="O27" i="5" s="1"/>
  <c r="N28" i="9"/>
  <c r="O28" i="9" s="1"/>
  <c r="N26" i="5"/>
  <c r="O26" i="5" s="1"/>
  <c r="N27" i="9"/>
  <c r="O27" i="9" s="1"/>
  <c r="N25" i="5"/>
  <c r="O25" i="5" s="1"/>
  <c r="N26" i="9"/>
  <c r="O26" i="9" s="1"/>
  <c r="N24" i="5"/>
  <c r="O24" i="5" s="1"/>
  <c r="N25" i="9"/>
  <c r="O25" i="9" s="1"/>
  <c r="N23" i="5"/>
  <c r="O23" i="5" s="1"/>
  <c r="N24" i="9"/>
  <c r="O24" i="9" s="1"/>
  <c r="N22" i="5"/>
  <c r="O22" i="5" s="1"/>
  <c r="N23" i="9"/>
  <c r="O23" i="9" s="1"/>
  <c r="N21" i="5"/>
  <c r="O21" i="5" s="1"/>
  <c r="N22" i="9"/>
  <c r="O22" i="9" s="1"/>
  <c r="N20" i="5"/>
  <c r="O20" i="5" s="1"/>
  <c r="N21" i="9"/>
  <c r="O21" i="9" s="1"/>
  <c r="N20" i="9"/>
  <c r="O20" i="9" s="1"/>
  <c r="N19" i="9"/>
  <c r="O19" i="9" s="1"/>
  <c r="P17" i="6"/>
  <c r="C21" i="6"/>
  <c r="C22" i="6" s="1"/>
  <c r="C23" i="6" s="1"/>
  <c r="C24" i="6" s="1"/>
  <c r="C25" i="6" s="1"/>
  <c r="C26" i="6" s="1"/>
  <c r="C27" i="6" s="1"/>
  <c r="C28" i="6" s="1"/>
  <c r="C29" i="6" s="1"/>
  <c r="C30" i="6" s="1"/>
  <c r="C21" i="5"/>
  <c r="C22" i="5" s="1"/>
  <c r="C23" i="5" s="1"/>
  <c r="C24" i="5" s="1"/>
  <c r="C25" i="5" s="1"/>
  <c r="C26" i="5" s="1"/>
  <c r="C27" i="5" s="1"/>
  <c r="C28" i="5" s="1"/>
  <c r="C29" i="5" s="1"/>
  <c r="C30" i="5" s="1"/>
  <c r="C21" i="9"/>
  <c r="C22" i="9" s="1"/>
  <c r="C23" i="9" s="1"/>
  <c r="C24" i="9" s="1"/>
  <c r="C25" i="9" s="1"/>
  <c r="C26" i="9" s="1"/>
  <c r="C27" i="9" s="1"/>
  <c r="C28" i="9" s="1"/>
  <c r="C29" i="9" s="1"/>
  <c r="C30" i="9" s="1"/>
  <c r="C21" i="4"/>
  <c r="C22" i="4" s="1"/>
  <c r="C23" i="4" s="1"/>
  <c r="C24" i="4" s="1"/>
  <c r="C25" i="4" s="1"/>
  <c r="C26" i="4" s="1"/>
  <c r="C27" i="4" s="1"/>
  <c r="C28" i="4" s="1"/>
  <c r="C29" i="4" s="1"/>
  <c r="C30" i="4" s="1"/>
  <c r="U19" i="9"/>
  <c r="AE19" i="9" s="1"/>
  <c r="T19" i="9"/>
  <c r="AD19" i="9" s="1"/>
  <c r="P19" i="9" l="1"/>
  <c r="AA19" i="9" s="1"/>
  <c r="AK19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Leanne</author>
  </authors>
  <commentList>
    <comment ref="F15" authorId="0" shapeId="0" xr:uid="{00000000-0006-0000-0000-000001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Must enter date in this format e.g. 21.07.20XX..not 21/07/20XX
</t>
        </r>
      </text>
    </comment>
    <comment ref="H15" authorId="0" shapeId="0" xr:uid="{00000000-0006-0000-0000-000002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Agresso will only accept 50 charaters for a description so please keep concise.</t>
        </r>
      </text>
    </comment>
    <comment ref="I15" authorId="0" shapeId="0" xr:uid="{00000000-0006-0000-0000-000003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Must enter date in this format e.g. 28.07.20XX (not 28/07/20XX).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Leanne</author>
  </authors>
  <commentList>
    <comment ref="E15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Must enter date in this format e.g. 01.03.20XX..not 01/03/20XX
</t>
        </r>
      </text>
    </comment>
    <comment ref="H15" authorId="0" shapeId="0" xr:uid="{00000000-0006-0000-0100-000002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Agresso will only accept 50 charaters for a description so please keep concise.</t>
        </r>
      </text>
    </comment>
    <comment ref="I15" authorId="0" shapeId="0" xr:uid="{00000000-0006-0000-0100-000003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Must enter date in this format e.g. 01.04.20XX (not 01/04/20XX).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Leanne</author>
  </authors>
  <commentList>
    <comment ref="E15" authorId="0" shapeId="0" xr:uid="{00000000-0006-0000-0200-000001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Must enter date in this format e.g. 10.07.20XX (not 10/07/20XX).
</t>
        </r>
      </text>
    </comment>
    <comment ref="H15" authorId="0" shapeId="0" xr:uid="{00000000-0006-0000-0200-000002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Agresso will only accept 50 charaters for a description so please keep concise.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Leanne</author>
  </authors>
  <commentList>
    <comment ref="E15" authorId="0" shapeId="0" xr:uid="{00000000-0006-0000-0300-000001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Must enter date in this format e.g. 15.08.20XX..not 15/08/20XX
</t>
        </r>
      </text>
    </comment>
    <comment ref="G15" authorId="0" shapeId="0" xr:uid="{00000000-0006-0000-0300-000002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Agresso will only accept 50 charaters for a description so please keep concise.</t>
        </r>
      </text>
    </comment>
    <comment ref="H15" authorId="0" shapeId="0" xr:uid="{00000000-0006-0000-0300-000003000000}">
      <text>
        <r>
          <rPr>
            <b/>
            <sz val="10"/>
            <color indexed="81"/>
            <rFont val="Tahoma"/>
            <family val="2"/>
          </rPr>
          <t>Leanne:</t>
        </r>
        <r>
          <rPr>
            <sz val="10"/>
            <color indexed="81"/>
            <rFont val="Tahoma"/>
            <family val="2"/>
          </rPr>
          <t xml:space="preserve">
Must enter date in this format e.g. 25.07.20XX (not 25/07/20XX).
</t>
        </r>
      </text>
    </comment>
  </commentList>
</comments>
</file>

<file path=xl/sharedStrings.xml><?xml version="1.0" encoding="utf-8"?>
<sst xmlns="http://schemas.openxmlformats.org/spreadsheetml/2006/main" count="446" uniqueCount="101">
  <si>
    <t>Description</t>
  </si>
  <si>
    <t>Net</t>
  </si>
  <si>
    <t>VAT</t>
  </si>
  <si>
    <t>Gross</t>
  </si>
  <si>
    <t>£</t>
  </si>
  <si>
    <t>ACCRUED EXPENDITURE 9200</t>
  </si>
  <si>
    <t>ACCRUED INCOME 8600</t>
  </si>
  <si>
    <t>Project No</t>
  </si>
  <si>
    <t>eg</t>
  </si>
  <si>
    <t>Order No</t>
  </si>
  <si>
    <t>Supplier Name</t>
  </si>
  <si>
    <t>Amount</t>
  </si>
  <si>
    <t>INCOME IN ADVANCE 9205</t>
  </si>
  <si>
    <t>PREPAID EXPENSES 8605</t>
  </si>
  <si>
    <t>Department</t>
  </si>
  <si>
    <t>Transaction Number</t>
  </si>
  <si>
    <t>Reversal Transaction Number</t>
  </si>
  <si>
    <t>Signed</t>
  </si>
  <si>
    <t>Completed by</t>
  </si>
  <si>
    <t>Dated</t>
  </si>
  <si>
    <t>Wren Code</t>
  </si>
  <si>
    <t>Order Date</t>
  </si>
  <si>
    <t>Year End Adjustment Amount</t>
  </si>
  <si>
    <t>Account Code</t>
  </si>
  <si>
    <t>Project Code</t>
  </si>
  <si>
    <t>E</t>
  </si>
  <si>
    <t>Cat 3</t>
  </si>
  <si>
    <t>Cat 4</t>
  </si>
  <si>
    <t>Cat 7</t>
  </si>
  <si>
    <t>Tax Code</t>
  </si>
  <si>
    <t>A1234567</t>
  </si>
  <si>
    <t>0</t>
  </si>
  <si>
    <t>FINANCE USE ONLY - BIF Template</t>
  </si>
  <si>
    <t>Add more rows if required</t>
  </si>
  <si>
    <t>PC laptop model 1454 1 of 2</t>
  </si>
  <si>
    <t>Consultancy services</t>
  </si>
  <si>
    <t>Y1234567</t>
  </si>
  <si>
    <t>Customer Name</t>
  </si>
  <si>
    <t>Date Goods or Services Provided</t>
  </si>
  <si>
    <t>Original Transaction</t>
  </si>
  <si>
    <t>Sales Inv No (if available)</t>
  </si>
  <si>
    <t>Sales Invoice Date (if avaliable)</t>
  </si>
  <si>
    <t>Total Accrued Income</t>
  </si>
  <si>
    <t>Total Accrued Expenditure</t>
  </si>
  <si>
    <t>Completed by:</t>
  </si>
  <si>
    <t>Department:</t>
  </si>
  <si>
    <t>Signed:</t>
  </si>
  <si>
    <t>Dated:</t>
  </si>
  <si>
    <t>Order No.</t>
  </si>
  <si>
    <t>Order date</t>
  </si>
  <si>
    <t>Account code</t>
  </si>
  <si>
    <t>Project No.</t>
  </si>
  <si>
    <t>Total Prepaid Expenditure</t>
  </si>
  <si>
    <t>Invoice date</t>
  </si>
  <si>
    <t>Invoice Number</t>
  </si>
  <si>
    <t>Supplier/Customer Name</t>
  </si>
  <si>
    <r>
      <t xml:space="preserve">Income in advance </t>
    </r>
    <r>
      <rPr>
        <b/>
        <sz val="11"/>
        <rFont val="Rdg Vesta"/>
      </rPr>
      <t xml:space="preserve">- </t>
    </r>
  </si>
  <si>
    <r>
      <t>Prepaid Expenditure</t>
    </r>
    <r>
      <rPr>
        <b/>
        <sz val="11"/>
        <rFont val="Rdg Vesta"/>
      </rPr>
      <t xml:space="preserve"> - </t>
    </r>
  </si>
  <si>
    <r>
      <t>Accrued income</t>
    </r>
    <r>
      <rPr>
        <b/>
        <sz val="11"/>
        <rFont val="Rdg Vesta"/>
      </rPr>
      <t xml:space="preserve"> -               </t>
    </r>
  </si>
  <si>
    <r>
      <t>Accrued expenditure</t>
    </r>
    <r>
      <rPr>
        <b/>
        <sz val="11"/>
        <rFont val="Rdg Vesta"/>
      </rPr>
      <t xml:space="preserve"> -</t>
    </r>
  </si>
  <si>
    <t>Total Income in Advance</t>
  </si>
  <si>
    <t>ABC College</t>
  </si>
  <si>
    <t>ABC Ltd</t>
  </si>
  <si>
    <t>Completion by School/Service</t>
  </si>
  <si>
    <t>Reversal Amount</t>
  </si>
  <si>
    <t>The value of goods or services provided by your suppliers to you before 31 July where the purchase invoice has not been processed through</t>
  </si>
  <si>
    <t>goods or services were not received until after 31 July.</t>
  </si>
  <si>
    <t>provide part or all of the goods or services to your customer until after 31 July.</t>
  </si>
  <si>
    <t>Goods or services have been provided on or before 31 July but a sales invoice has not yet been raised and income has not yet been received in the</t>
  </si>
  <si>
    <t>Finance Only:</t>
  </si>
  <si>
    <t>eg 2 computers costing £1,000 + VAT each were ordered on 19 July. One computer was delivered on 26 July with the other arriving on 2 August. The invoice was not received until</t>
  </si>
  <si>
    <t>9 August and does not appear on period 12's statement. The accrued expenditure is £1,000 + VAT being the amount due for the computer that arrived before the financial year</t>
  </si>
  <si>
    <t>eg You raised an invoice for £3,000 + VAT on 10 July for 3 conferences @ £1,000 + VAT each. The conferences are to be held on 26 July, 16 August and 23 August.</t>
  </si>
  <si>
    <t>Conferences on 26 Jul, 16 Aug &amp; 23 Aug</t>
  </si>
  <si>
    <t>Date Goods or Services Received</t>
  </si>
  <si>
    <t>Cat 5</t>
  </si>
  <si>
    <t>Transaction Text</t>
  </si>
  <si>
    <t>Reversal TransactionText</t>
  </si>
  <si>
    <t>eg. You have provided consultancy advice to a Company, ABC Ltd, and the work was completed by 25 July. You will not raise an invoice until 14 August and the charge is</t>
  </si>
  <si>
    <t>4567</t>
  </si>
  <si>
    <t>Cost Centre</t>
  </si>
  <si>
    <t>FBGP</t>
  </si>
  <si>
    <t>Please e-mail a signed, electronic copy of this form along with the supporting information to your contact in Finance.</t>
  </si>
  <si>
    <t>Please provide evidence to support each of your year-end adjustments below</t>
  </si>
  <si>
    <t>These forms should not be completed until after AP/AR ledgers have closed (WD-1) - NIL returns must be submitted.</t>
  </si>
  <si>
    <r>
      <t xml:space="preserve">Agresso in </t>
    </r>
    <r>
      <rPr>
        <sz val="11"/>
        <color rgb="FF0000FF"/>
        <rFont val="Rdg Vesta"/>
      </rPr>
      <t>2022/23</t>
    </r>
    <r>
      <rPr>
        <sz val="11"/>
        <rFont val="Rdg Vesta"/>
      </rPr>
      <t>.</t>
    </r>
  </si>
  <si>
    <r>
      <t xml:space="preserve">end. The effect of this adjustment will be to increase the expenditure on your statement in the financial year </t>
    </r>
    <r>
      <rPr>
        <sz val="11"/>
        <color rgb="FF0000FF"/>
        <rFont val="Rdg Vesta"/>
      </rPr>
      <t>2022/23</t>
    </r>
    <r>
      <rPr>
        <sz val="11"/>
        <rFont val="Rdg Vesta"/>
      </rPr>
      <t>. The accrued expenditure should include irrecoverable VAT.</t>
    </r>
  </si>
  <si>
    <t>19.07.2023</t>
  </si>
  <si>
    <t>26.07.2023</t>
  </si>
  <si>
    <r>
      <t xml:space="preserve">A supplier’s invoice has been processed in the financial year </t>
    </r>
    <r>
      <rPr>
        <sz val="11"/>
        <color rgb="FF0000FF"/>
        <rFont val="Rdg Vesta"/>
      </rPr>
      <t>2022/23</t>
    </r>
    <r>
      <rPr>
        <sz val="11"/>
        <rFont val="Rdg Vesta"/>
      </rPr>
      <t xml:space="preserve"> (and therefore appears on your period 12 statement), but part or all of the </t>
    </r>
  </si>
  <si>
    <r>
      <t xml:space="preserve">eg £1,200 + VAT for a contract covering the period </t>
    </r>
    <r>
      <rPr>
        <sz val="11"/>
        <color rgb="FF0000FF"/>
        <rFont val="Rdg Vesta"/>
      </rPr>
      <t>01/04/23 - 31/03/24</t>
    </r>
    <r>
      <rPr>
        <sz val="11"/>
        <rFont val="Rdg Vesta"/>
      </rPr>
      <t xml:space="preserve"> was paid in March </t>
    </r>
    <r>
      <rPr>
        <sz val="11"/>
        <color rgb="FF0000FF"/>
        <rFont val="Rdg Vesta"/>
      </rPr>
      <t>2023</t>
    </r>
    <r>
      <rPr>
        <sz val="11"/>
        <rFont val="Rdg Vesta"/>
      </rPr>
      <t>. The payment in advance is £800 + VAT (8 months/12 x £1,200). The effect</t>
    </r>
  </si>
  <si>
    <r>
      <t xml:space="preserve">of this payment in advance adjustment will be to reduce expenditure to £400 + VAT in the year </t>
    </r>
    <r>
      <rPr>
        <sz val="11"/>
        <color rgb="FF0000FF"/>
        <rFont val="Rdg Vesta"/>
      </rPr>
      <t>2022/23</t>
    </r>
    <r>
      <rPr>
        <sz val="11"/>
        <rFont val="Rdg Vesta"/>
      </rPr>
      <t>. The prepaid expenditure should include irrecoverable VAT.</t>
    </r>
  </si>
  <si>
    <t>01.03.2023</t>
  </si>
  <si>
    <t>01.04.2023</t>
  </si>
  <si>
    <t>Annual payment 01/04/23 to 31/03/24</t>
  </si>
  <si>
    <r>
      <t xml:space="preserve">A sales invoice has been raised or income has been received in the financial year </t>
    </r>
    <r>
      <rPr>
        <sz val="11"/>
        <color rgb="FF0000FF"/>
        <rFont val="Rdg Vesta"/>
      </rPr>
      <t>2022/23</t>
    </r>
    <r>
      <rPr>
        <sz val="11"/>
        <rFont val="Rdg Vesta"/>
      </rPr>
      <t>, and it appears on your period 12 statement, but you did not</t>
    </r>
  </si>
  <si>
    <t>10.07.2023</t>
  </si>
  <si>
    <r>
      <t xml:space="preserve">financial year </t>
    </r>
    <r>
      <rPr>
        <sz val="11"/>
        <color rgb="FF0000FF"/>
        <rFont val="Rdg Vesta"/>
      </rPr>
      <t>2022/23</t>
    </r>
    <r>
      <rPr>
        <sz val="11"/>
        <rFont val="Rdg Vesta"/>
      </rPr>
      <t>.</t>
    </r>
  </si>
  <si>
    <r>
      <t xml:space="preserve">to be £5,000 + VAT. You need to raise an accrued income journal as shown below. The effect of the journal will be to add income in the year </t>
    </r>
    <r>
      <rPr>
        <sz val="11"/>
        <color rgb="FF0000FF"/>
        <rFont val="Rdg Vesta"/>
      </rPr>
      <t>2022/23</t>
    </r>
    <r>
      <rPr>
        <sz val="11"/>
        <rFont val="Rdg Vesta"/>
      </rPr>
      <t>. The accrued income should not include VAT.</t>
    </r>
  </si>
  <si>
    <t>25.07.2023</t>
  </si>
  <si>
    <r>
      <t xml:space="preserve">The receipt in advance is £2,000. The effect of the adjustment will be to reduce the income for </t>
    </r>
    <r>
      <rPr>
        <sz val="11"/>
        <color rgb="FF0000FF"/>
        <rFont val="Rdg Vesta"/>
      </rPr>
      <t>2022/23</t>
    </r>
    <r>
      <rPr>
        <sz val="11"/>
        <rFont val="Rdg Vesta"/>
      </rPr>
      <t xml:space="preserve"> to £1,000. The income in advance should not include VAT.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</si>
</sst>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(#,##0.00\)"/>
    <numFmt numFmtId="165" formatCode="#,##0.00;[Red]\(#,##0.00\)"/>
  </numFmts>
  <fonts count="36">
    <font>
      <sz val="10"/>
      <name val="Arial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0"/>
      <name val="Rdg Vesta"/>
    </font>
    <font>
      <b/>
      <sz val="14"/>
      <color indexed="57"/>
      <name val="Rdg Vesta"/>
    </font>
    <font>
      <i/>
      <sz val="10.5"/>
      <name val="Rdg Vesta"/>
    </font>
    <font>
      <sz val="11"/>
      <name val="Rdg Vesta"/>
    </font>
    <font>
      <b/>
      <sz val="11"/>
      <name val="Rdg Vesta"/>
    </font>
    <font>
      <b/>
      <u/>
      <sz val="11"/>
      <name val="Rdg Vesta"/>
    </font>
    <font>
      <i/>
      <u/>
      <sz val="11"/>
      <name val="Rdg Vesta"/>
    </font>
    <font>
      <i/>
      <sz val="11"/>
      <name val="Rdg Vesta"/>
    </font>
    <font>
      <b/>
      <sz val="11"/>
      <color indexed="57"/>
      <name val="Rdg Vesta"/>
    </font>
    <font>
      <b/>
      <sz val="10"/>
      <color indexed="57"/>
      <name val="Rdg Vesta"/>
    </font>
    <font>
      <i/>
      <sz val="10"/>
      <name val="Rdg Vesta"/>
    </font>
    <font>
      <b/>
      <sz val="20"/>
      <name val="Rdg Vesta"/>
    </font>
    <font>
      <b/>
      <sz val="10"/>
      <name val="Rdg Vesta"/>
    </font>
    <font>
      <sz val="9"/>
      <name val="Rdg Vesta"/>
    </font>
    <font>
      <b/>
      <sz val="9"/>
      <name val="Rdg Vesta"/>
    </font>
    <font>
      <i/>
      <sz val="9"/>
      <name val="Rdg Vesta"/>
    </font>
    <font>
      <sz val="8"/>
      <name val="Rdg Vesta"/>
    </font>
    <font>
      <sz val="10.5"/>
      <name val="Rdg Vesta"/>
    </font>
    <font>
      <b/>
      <sz val="12"/>
      <name val="Rdg Vesta"/>
    </font>
    <font>
      <b/>
      <sz val="14"/>
      <color indexed="20"/>
      <name val="Rdg Vesta"/>
    </font>
    <font>
      <b/>
      <sz val="11"/>
      <color indexed="20"/>
      <name val="Rdg Vesta"/>
    </font>
    <font>
      <sz val="11"/>
      <color indexed="48"/>
      <name val="Rdg Vesta"/>
    </font>
    <font>
      <b/>
      <sz val="14"/>
      <color indexed="12"/>
      <name val="Rdg Vesta"/>
    </font>
    <font>
      <sz val="10"/>
      <color indexed="48"/>
      <name val="Rdg Vesta"/>
    </font>
    <font>
      <b/>
      <sz val="10"/>
      <color indexed="12"/>
      <name val="Rdg Vesta"/>
    </font>
    <font>
      <i/>
      <sz val="8"/>
      <name val="Rdg Vesta"/>
    </font>
    <font>
      <b/>
      <sz val="14"/>
      <color indexed="10"/>
      <name val="Rdg Vesta"/>
    </font>
    <font>
      <sz val="10"/>
      <color indexed="10"/>
      <name val="Rdg Vesta"/>
    </font>
    <font>
      <sz val="11"/>
      <color rgb="FF0000FF"/>
      <name val="Rdg Vesta"/>
    </font>
    <font>
      <i/>
      <sz val="9"/>
      <color rgb="FF0000FF"/>
      <name val="Rdg Vesta"/>
    </font>
    <font>
      <sz val="9"/>
      <color rgb="FF0000FF"/>
      <name val="Rdg Vesta"/>
    </font>
    <font>
      <b/>
      <sz val="20"/>
      <color rgb="FFFF0000"/>
      <name val="Rdg Vesta"/>
    </font>
    <font>
      <sz val="10"/>
      <color rgb="FFFF0000"/>
      <name val="Rdg Vesta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7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10"/>
      </left>
      <right/>
      <top style="thick">
        <color indexed="10"/>
      </top>
      <bottom style="thick">
        <color indexed="10"/>
      </bottom>
      <diagonal/>
    </border>
    <border>
      <left/>
      <right/>
      <top style="thick">
        <color indexed="10"/>
      </top>
      <bottom style="thick">
        <color indexed="10"/>
      </bottom>
      <diagonal/>
    </border>
    <border>
      <left/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/>
      <top style="thick">
        <color indexed="10"/>
      </top>
      <bottom/>
      <diagonal/>
    </border>
    <border>
      <left/>
      <right/>
      <top style="thick">
        <color indexed="10"/>
      </top>
      <bottom/>
      <diagonal/>
    </border>
    <border>
      <left/>
      <right style="thick">
        <color indexed="10"/>
      </right>
      <top style="thick">
        <color indexed="10"/>
      </top>
      <bottom style="medium">
        <color indexed="64"/>
      </bottom>
      <diagonal/>
    </border>
    <border>
      <left style="thick">
        <color indexed="10"/>
      </left>
      <right/>
      <top/>
      <bottom/>
      <diagonal/>
    </border>
    <border>
      <left/>
      <right style="thick">
        <color indexed="10"/>
      </right>
      <top/>
      <bottom style="medium">
        <color indexed="64"/>
      </bottom>
      <diagonal/>
    </border>
    <border>
      <left/>
      <right style="thick">
        <color indexed="10"/>
      </right>
      <top/>
      <bottom/>
      <diagonal/>
    </border>
    <border>
      <left style="thick">
        <color indexed="10"/>
      </left>
      <right/>
      <top/>
      <bottom style="thick">
        <color indexed="10"/>
      </bottom>
      <diagonal/>
    </border>
    <border>
      <left/>
      <right/>
      <top/>
      <bottom style="thick">
        <color indexed="10"/>
      </bottom>
      <diagonal/>
    </border>
    <border>
      <left/>
      <right style="thick">
        <color indexed="10"/>
      </right>
      <top/>
      <bottom style="thick">
        <color indexed="1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29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0" fontId="17" fillId="0" borderId="1" xfId="0" applyFont="1" applyBorder="1" applyAlignment="1">
      <alignment horizontal="center"/>
    </xf>
    <xf numFmtId="0" fontId="17" fillId="2" borderId="0" xfId="0" applyFont="1" applyFill="1" applyAlignment="1">
      <alignment horizontal="center"/>
    </xf>
    <xf numFmtId="0" fontId="16" fillId="0" borderId="0" xfId="0" applyFont="1"/>
    <xf numFmtId="0" fontId="17" fillId="0" borderId="2" xfId="0" applyFont="1" applyBorder="1" applyAlignment="1">
      <alignment horizontal="center" vertical="center" wrapText="1"/>
    </xf>
    <xf numFmtId="0" fontId="16" fillId="0" borderId="1" xfId="0" applyFont="1" applyBorder="1"/>
    <xf numFmtId="0" fontId="17" fillId="0" borderId="3" xfId="0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3" fillId="0" borderId="13" xfId="0" applyFont="1" applyBorder="1" applyAlignment="1" applyProtection="1">
      <alignment vertical="center"/>
      <protection locked="0"/>
    </xf>
    <xf numFmtId="164" fontId="3" fillId="0" borderId="0" xfId="0" applyNumberFormat="1" applyFont="1" applyAlignment="1" applyProtection="1">
      <alignment vertical="center"/>
      <protection locked="0"/>
    </xf>
    <xf numFmtId="0" fontId="18" fillId="3" borderId="14" xfId="0" applyFont="1" applyFill="1" applyBorder="1" applyAlignment="1">
      <alignment vertical="center"/>
    </xf>
    <xf numFmtId="0" fontId="3" fillId="0" borderId="7" xfId="0" applyFont="1" applyBorder="1" applyAlignment="1" applyProtection="1">
      <alignment vertical="center" wrapText="1"/>
      <protection locked="0"/>
    </xf>
    <xf numFmtId="0" fontId="3" fillId="0" borderId="11" xfId="0" applyFont="1" applyBorder="1" applyAlignment="1" applyProtection="1">
      <alignment vertical="center" wrapText="1"/>
      <protection locked="0"/>
    </xf>
    <xf numFmtId="165" fontId="3" fillId="0" borderId="0" xfId="0" applyNumberFormat="1" applyFont="1"/>
    <xf numFmtId="165" fontId="17" fillId="0" borderId="5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165" fontId="17" fillId="0" borderId="3" xfId="0" applyNumberFormat="1" applyFont="1" applyBorder="1" applyAlignment="1">
      <alignment horizontal="center" vertical="center" wrapText="1"/>
    </xf>
    <xf numFmtId="165" fontId="17" fillId="0" borderId="2" xfId="0" applyNumberFormat="1" applyFont="1" applyBorder="1" applyAlignment="1">
      <alignment horizontal="center" vertical="center" wrapText="1"/>
    </xf>
    <xf numFmtId="165" fontId="17" fillId="0" borderId="4" xfId="0" applyNumberFormat="1" applyFont="1" applyBorder="1" applyAlignment="1">
      <alignment horizontal="center" vertical="center" wrapText="1"/>
    </xf>
    <xf numFmtId="0" fontId="18" fillId="4" borderId="7" xfId="0" applyFont="1" applyFill="1" applyBorder="1" applyAlignment="1">
      <alignment vertical="center" wrapText="1"/>
    </xf>
    <xf numFmtId="0" fontId="3" fillId="0" borderId="6" xfId="0" applyFont="1" applyBorder="1" applyAlignment="1" applyProtection="1">
      <alignment vertical="center"/>
      <protection locked="0"/>
    </xf>
    <xf numFmtId="165" fontId="3" fillId="0" borderId="8" xfId="0" applyNumberFormat="1" applyFont="1" applyBorder="1" applyAlignment="1" applyProtection="1">
      <alignment vertical="center"/>
      <protection locked="0"/>
    </xf>
    <xf numFmtId="165" fontId="3" fillId="0" borderId="7" xfId="0" applyNumberFormat="1" applyFont="1" applyBorder="1" applyAlignment="1" applyProtection="1">
      <alignment vertical="center"/>
      <protection locked="0"/>
    </xf>
    <xf numFmtId="165" fontId="3" fillId="0" borderId="15" xfId="0" applyNumberFormat="1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165" fontId="3" fillId="0" borderId="12" xfId="0" applyNumberFormat="1" applyFont="1" applyBorder="1" applyAlignment="1" applyProtection="1">
      <alignment vertical="center"/>
      <protection locked="0"/>
    </xf>
    <xf numFmtId="0" fontId="3" fillId="5" borderId="16" xfId="0" applyFont="1" applyFill="1" applyBorder="1"/>
    <xf numFmtId="165" fontId="3" fillId="5" borderId="16" xfId="0" applyNumberFormat="1" applyFont="1" applyFill="1" applyBorder="1"/>
    <xf numFmtId="0" fontId="3" fillId="5" borderId="0" xfId="0" applyFont="1" applyFill="1"/>
    <xf numFmtId="0" fontId="14" fillId="0" borderId="0" xfId="0" applyFont="1" applyAlignment="1">
      <alignment horizontal="center"/>
    </xf>
    <xf numFmtId="0" fontId="18" fillId="6" borderId="17" xfId="0" applyFont="1" applyFill="1" applyBorder="1" applyAlignment="1">
      <alignment horizontal="left" vertical="center" wrapText="1"/>
    </xf>
    <xf numFmtId="165" fontId="18" fillId="0" borderId="0" xfId="0" applyNumberFormat="1" applyFont="1" applyAlignment="1">
      <alignment horizontal="right" vertical="center"/>
    </xf>
    <xf numFmtId="0" fontId="13" fillId="5" borderId="0" xfId="0" applyFont="1" applyFill="1"/>
    <xf numFmtId="0" fontId="18" fillId="0" borderId="0" xfId="0" applyFont="1" applyAlignment="1">
      <alignment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49" fontId="3" fillId="0" borderId="14" xfId="0" applyNumberFormat="1" applyFont="1" applyBorder="1" applyAlignment="1" applyProtection="1">
      <alignment horizontal="right" vertical="center" wrapText="1"/>
      <protection locked="0"/>
    </xf>
    <xf numFmtId="49" fontId="3" fillId="0" borderId="14" xfId="0" applyNumberFormat="1" applyFont="1" applyBorder="1" applyAlignment="1" applyProtection="1">
      <alignment horizontal="left" vertical="center" wrapText="1"/>
      <protection locked="0"/>
    </xf>
    <xf numFmtId="165" fontId="3" fillId="0" borderId="19" xfId="0" applyNumberFormat="1" applyFont="1" applyBorder="1" applyAlignment="1" applyProtection="1">
      <alignment horizontal="right" vertical="center"/>
      <protection locked="0"/>
    </xf>
    <xf numFmtId="165" fontId="3" fillId="0" borderId="0" xfId="0" applyNumberFormat="1" applyFont="1" applyAlignment="1">
      <alignment horizontal="right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49" fontId="3" fillId="0" borderId="7" xfId="0" applyNumberFormat="1" applyFont="1" applyBorder="1" applyAlignment="1" applyProtection="1">
      <alignment horizontal="right" vertical="center"/>
      <protection locked="0"/>
    </xf>
    <xf numFmtId="49" fontId="3" fillId="0" borderId="7" xfId="0" applyNumberFormat="1" applyFont="1" applyBorder="1" applyAlignment="1" applyProtection="1">
      <alignment horizontal="left" vertical="center"/>
      <protection locked="0"/>
    </xf>
    <xf numFmtId="165" fontId="3" fillId="0" borderId="8" xfId="0" applyNumberFormat="1" applyFont="1" applyBorder="1" applyAlignment="1" applyProtection="1">
      <alignment horizontal="right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49" fontId="3" fillId="0" borderId="11" xfId="0" applyNumberFormat="1" applyFont="1" applyBorder="1" applyAlignment="1" applyProtection="1">
      <alignment horizontal="right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165" fontId="3" fillId="0" borderId="12" xfId="0" applyNumberFormat="1" applyFont="1" applyBorder="1" applyAlignment="1" applyProtection="1">
      <alignment horizontal="right" vertical="center"/>
      <protection locked="0"/>
    </xf>
    <xf numFmtId="49" fontId="3" fillId="0" borderId="0" xfId="0" applyNumberFormat="1" applyFont="1"/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vertical="center"/>
      <protection locked="0"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16" fillId="7" borderId="21" xfId="0" applyFont="1" applyFill="1" applyBorder="1" applyAlignment="1">
      <alignment vertical="center" wrapText="1"/>
    </xf>
    <xf numFmtId="165" fontId="17" fillId="0" borderId="0" xfId="0" applyNumberFormat="1" applyFont="1" applyAlignment="1">
      <alignment horizontal="center" wrapText="1"/>
    </xf>
    <xf numFmtId="0" fontId="16" fillId="5" borderId="0" xfId="0" applyFont="1" applyFill="1"/>
    <xf numFmtId="165" fontId="16" fillId="0" borderId="0" xfId="0" applyNumberFormat="1" applyFont="1"/>
    <xf numFmtId="165" fontId="17" fillId="0" borderId="3" xfId="0" applyNumberFormat="1" applyFont="1" applyBorder="1" applyAlignment="1">
      <alignment horizontal="center" vertical="center"/>
    </xf>
    <xf numFmtId="165" fontId="17" fillId="0" borderId="2" xfId="0" applyNumberFormat="1" applyFont="1" applyBorder="1" applyAlignment="1">
      <alignment horizontal="center" vertical="center"/>
    </xf>
    <xf numFmtId="165" fontId="17" fillId="0" borderId="0" xfId="0" applyNumberFormat="1" applyFont="1" applyAlignment="1">
      <alignment horizontal="center" vertical="center"/>
    </xf>
    <xf numFmtId="0" fontId="17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" fillId="10" borderId="22" xfId="0" applyFont="1" applyFill="1" applyBorder="1" applyAlignment="1">
      <alignment vertical="center"/>
    </xf>
    <xf numFmtId="0" fontId="3" fillId="10" borderId="22" xfId="0" applyFont="1" applyFill="1" applyBorder="1" applyAlignment="1">
      <alignment horizontal="left" vertical="center"/>
    </xf>
    <xf numFmtId="165" fontId="3" fillId="0" borderId="11" xfId="0" applyNumberFormat="1" applyFont="1" applyBorder="1" applyAlignment="1" applyProtection="1">
      <alignment vertical="center"/>
      <protection locked="0"/>
    </xf>
    <xf numFmtId="165" fontId="3" fillId="0" borderId="23" xfId="0" applyNumberFormat="1" applyFont="1" applyBorder="1" applyAlignment="1" applyProtection="1">
      <alignment vertical="center"/>
      <protection locked="0"/>
    </xf>
    <xf numFmtId="0" fontId="3" fillId="5" borderId="24" xfId="0" applyFont="1" applyFill="1" applyBorder="1" applyProtection="1">
      <protection locked="0"/>
    </xf>
    <xf numFmtId="0" fontId="3" fillId="5" borderId="16" xfId="0" applyFont="1" applyFill="1" applyBorder="1" applyProtection="1">
      <protection locked="0"/>
    </xf>
    <xf numFmtId="49" fontId="3" fillId="5" borderId="16" xfId="0" applyNumberFormat="1" applyFont="1" applyFill="1" applyBorder="1" applyProtection="1">
      <protection locked="0"/>
    </xf>
    <xf numFmtId="165" fontId="3" fillId="5" borderId="16" xfId="0" applyNumberFormat="1" applyFont="1" applyFill="1" applyBorder="1" applyProtection="1">
      <protection locked="0"/>
    </xf>
    <xf numFmtId="0" fontId="3" fillId="5" borderId="1" xfId="0" applyFont="1" applyFill="1" applyBorder="1" applyProtection="1">
      <protection locked="0"/>
    </xf>
    <xf numFmtId="49" fontId="3" fillId="0" borderId="0" xfId="0" applyNumberFormat="1" applyFont="1" applyProtection="1">
      <protection locked="0"/>
    </xf>
    <xf numFmtId="165" fontId="3" fillId="0" borderId="0" xfId="0" applyNumberFormat="1" applyFont="1" applyProtection="1">
      <protection locked="0"/>
    </xf>
    <xf numFmtId="0" fontId="3" fillId="5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6" fillId="5" borderId="1" xfId="0" applyFont="1" applyFill="1" applyBorder="1" applyProtection="1">
      <protection locked="0"/>
    </xf>
    <xf numFmtId="0" fontId="16" fillId="0" borderId="0" xfId="0" applyFont="1" applyProtection="1">
      <protection locked="0"/>
    </xf>
    <xf numFmtId="0" fontId="13" fillId="5" borderId="1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1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19" fillId="0" borderId="25" xfId="0" applyFont="1" applyBorder="1" applyAlignment="1" applyProtection="1">
      <alignment vertical="center"/>
      <protection locked="0"/>
    </xf>
    <xf numFmtId="0" fontId="3" fillId="0" borderId="14" xfId="0" applyFont="1" applyBorder="1" applyAlignment="1" applyProtection="1">
      <alignment horizontal="left" vertical="center" wrapText="1"/>
      <protection locked="0"/>
    </xf>
    <xf numFmtId="0" fontId="19" fillId="0" borderId="15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19" fillId="0" borderId="23" xfId="0" applyFont="1" applyBorder="1" applyAlignment="1" applyProtection="1">
      <alignment vertical="center"/>
      <protection locked="0"/>
    </xf>
    <xf numFmtId="0" fontId="3" fillId="5" borderId="0" xfId="0" applyFont="1" applyFill="1" applyProtection="1">
      <protection locked="0"/>
    </xf>
    <xf numFmtId="0" fontId="19" fillId="0" borderId="0" xfId="0" applyFont="1" applyAlignment="1" applyProtection="1">
      <alignment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165" fontId="3" fillId="0" borderId="0" xfId="0" applyNumberFormat="1" applyFont="1" applyAlignment="1" applyProtection="1">
      <alignment vertical="center"/>
      <protection locked="0"/>
    </xf>
    <xf numFmtId="0" fontId="3" fillId="0" borderId="24" xfId="0" applyFont="1" applyBorder="1" applyProtection="1">
      <protection locked="0"/>
    </xf>
    <xf numFmtId="0" fontId="3" fillId="0" borderId="16" xfId="0" applyFont="1" applyBorder="1" applyProtection="1">
      <protection locked="0"/>
    </xf>
    <xf numFmtId="0" fontId="3" fillId="0" borderId="26" xfId="0" applyFont="1" applyBorder="1" applyProtection="1">
      <protection locked="0"/>
    </xf>
    <xf numFmtId="49" fontId="3" fillId="0" borderId="26" xfId="0" applyNumberFormat="1" applyFont="1" applyBorder="1" applyProtection="1">
      <protection locked="0"/>
    </xf>
    <xf numFmtId="165" fontId="3" fillId="0" borderId="26" xfId="0" applyNumberFormat="1" applyFont="1" applyBorder="1" applyProtection="1">
      <protection locked="0"/>
    </xf>
    <xf numFmtId="165" fontId="3" fillId="0" borderId="27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15" fillId="0" borderId="0" xfId="0" applyFont="1" applyAlignment="1" applyProtection="1">
      <alignment horizontal="fill"/>
      <protection locked="0"/>
    </xf>
    <xf numFmtId="0" fontId="15" fillId="0" borderId="28" xfId="0" applyFont="1" applyBorder="1" applyAlignment="1" applyProtection="1">
      <alignment horizontal="left"/>
      <protection locked="0"/>
    </xf>
    <xf numFmtId="49" fontId="15" fillId="0" borderId="28" xfId="0" applyNumberFormat="1" applyFont="1" applyBorder="1" applyAlignment="1" applyProtection="1">
      <alignment horizontal="left"/>
      <protection locked="0"/>
    </xf>
    <xf numFmtId="165" fontId="15" fillId="0" borderId="28" xfId="0" applyNumberFormat="1" applyFont="1" applyBorder="1" applyAlignment="1" applyProtection="1">
      <alignment horizontal="left"/>
      <protection locked="0"/>
    </xf>
    <xf numFmtId="165" fontId="15" fillId="0" borderId="28" xfId="0" applyNumberFormat="1" applyFont="1" applyBorder="1" applyAlignment="1" applyProtection="1">
      <alignment horizontal="center"/>
      <protection locked="0"/>
    </xf>
    <xf numFmtId="165" fontId="15" fillId="0" borderId="29" xfId="0" applyNumberFormat="1" applyFont="1" applyBorder="1" applyAlignment="1" applyProtection="1">
      <alignment horizontal="fill"/>
      <protection locked="0"/>
    </xf>
    <xf numFmtId="165" fontId="15" fillId="0" borderId="0" xfId="0" applyNumberFormat="1" applyFont="1" applyAlignment="1" applyProtection="1">
      <alignment horizontal="fill"/>
      <protection locked="0"/>
    </xf>
    <xf numFmtId="0" fontId="15" fillId="0" borderId="26" xfId="0" applyFont="1" applyBorder="1" applyAlignment="1" applyProtection="1">
      <alignment horizontal="left"/>
      <protection locked="0"/>
    </xf>
    <xf numFmtId="49" fontId="15" fillId="0" borderId="26" xfId="0" applyNumberFormat="1" applyFont="1" applyBorder="1" applyAlignment="1" applyProtection="1">
      <alignment horizontal="left"/>
      <protection locked="0"/>
    </xf>
    <xf numFmtId="165" fontId="15" fillId="0" borderId="26" xfId="0" applyNumberFormat="1" applyFont="1" applyBorder="1" applyAlignment="1" applyProtection="1">
      <alignment horizontal="left"/>
      <protection locked="0"/>
    </xf>
    <xf numFmtId="165" fontId="15" fillId="0" borderId="26" xfId="0" applyNumberFormat="1" applyFont="1" applyBorder="1" applyAlignment="1" applyProtection="1">
      <alignment horizontal="center"/>
      <protection locked="0"/>
    </xf>
    <xf numFmtId="165" fontId="15" fillId="0" borderId="27" xfId="0" applyNumberFormat="1" applyFont="1" applyBorder="1" applyAlignment="1" applyProtection="1">
      <alignment horizontal="fill"/>
      <protection locked="0"/>
    </xf>
    <xf numFmtId="0" fontId="21" fillId="0" borderId="1" xfId="0" applyFont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6" xfId="0" applyFont="1" applyBorder="1" applyAlignment="1" applyProtection="1">
      <alignment horizontal="left"/>
      <protection locked="0"/>
    </xf>
    <xf numFmtId="49" fontId="15" fillId="0" borderId="16" xfId="0" applyNumberFormat="1" applyFont="1" applyBorder="1" applyAlignment="1" applyProtection="1">
      <alignment horizontal="left"/>
      <protection locked="0"/>
    </xf>
    <xf numFmtId="165" fontId="15" fillId="0" borderId="16" xfId="0" applyNumberFormat="1" applyFont="1" applyBorder="1" applyAlignment="1" applyProtection="1">
      <alignment horizontal="left"/>
      <protection locked="0"/>
    </xf>
    <xf numFmtId="165" fontId="15" fillId="0" borderId="16" xfId="0" applyNumberFormat="1" applyFont="1" applyBorder="1" applyAlignment="1" applyProtection="1">
      <alignment horizontal="center"/>
      <protection locked="0"/>
    </xf>
    <xf numFmtId="165" fontId="15" fillId="0" borderId="30" xfId="0" applyNumberFormat="1" applyFont="1" applyBorder="1" applyAlignment="1" applyProtection="1">
      <alignment horizontal="fill"/>
      <protection locked="0"/>
    </xf>
    <xf numFmtId="0" fontId="15" fillId="0" borderId="31" xfId="0" applyFont="1" applyBorder="1" applyAlignment="1" applyProtection="1">
      <alignment horizontal="fill"/>
      <protection locked="0"/>
    </xf>
    <xf numFmtId="0" fontId="15" fillId="0" borderId="28" xfId="0" applyFont="1" applyBorder="1" applyAlignment="1" applyProtection="1">
      <alignment horizontal="fill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3" fillId="2" borderId="0" xfId="0" applyFont="1" applyFill="1" applyProtection="1">
      <protection locked="0"/>
    </xf>
    <xf numFmtId="49" fontId="3" fillId="2" borderId="0" xfId="0" applyNumberFormat="1" applyFont="1" applyFill="1" applyProtection="1">
      <protection locked="0"/>
    </xf>
    <xf numFmtId="165" fontId="15" fillId="0" borderId="0" xfId="0" applyNumberFormat="1" applyFont="1" applyProtection="1">
      <protection locked="0"/>
    </xf>
    <xf numFmtId="0" fontId="3" fillId="5" borderId="31" xfId="0" applyFont="1" applyFill="1" applyBorder="1" applyProtection="1">
      <protection locked="0"/>
    </xf>
    <xf numFmtId="0" fontId="3" fillId="5" borderId="28" xfId="0" applyFont="1" applyFill="1" applyBorder="1" applyProtection="1">
      <protection locked="0"/>
    </xf>
    <xf numFmtId="49" fontId="3" fillId="5" borderId="28" xfId="0" applyNumberFormat="1" applyFont="1" applyFill="1" applyBorder="1" applyProtection="1">
      <protection locked="0"/>
    </xf>
    <xf numFmtId="165" fontId="3" fillId="5" borderId="28" xfId="0" applyNumberFormat="1" applyFont="1" applyFill="1" applyBorder="1" applyProtection="1">
      <protection locked="0"/>
    </xf>
    <xf numFmtId="0" fontId="3" fillId="0" borderId="1" xfId="0" applyFont="1" applyBorder="1"/>
    <xf numFmtId="0" fontId="15" fillId="0" borderId="0" xfId="0" applyFont="1" applyAlignment="1">
      <alignment horizontal="righ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165" fontId="3" fillId="2" borderId="0" xfId="0" applyNumberFormat="1" applyFont="1" applyFill="1" applyAlignment="1">
      <alignment horizontal="left" wrapText="1"/>
    </xf>
    <xf numFmtId="165" fontId="13" fillId="2" borderId="0" xfId="0" applyNumberFormat="1" applyFont="1" applyFill="1" applyAlignment="1">
      <alignment horizontal="fill"/>
    </xf>
    <xf numFmtId="0" fontId="13" fillId="2" borderId="0" xfId="0" applyFont="1" applyFill="1" applyAlignment="1">
      <alignment horizontal="left" vertical="top"/>
    </xf>
    <xf numFmtId="0" fontId="13" fillId="0" borderId="0" xfId="0" applyFont="1" applyAlignment="1">
      <alignment horizontal="fill"/>
    </xf>
    <xf numFmtId="165" fontId="13" fillId="0" borderId="0" xfId="0" applyNumberFormat="1" applyFont="1" applyAlignment="1">
      <alignment horizontal="fill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/>
    <xf numFmtId="49" fontId="18" fillId="6" borderId="32" xfId="0" applyNumberFormat="1" applyFont="1" applyFill="1" applyBorder="1" applyAlignment="1">
      <alignment horizontal="center" vertical="center"/>
    </xf>
    <xf numFmtId="49" fontId="18" fillId="6" borderId="17" xfId="0" applyNumberFormat="1" applyFont="1" applyFill="1" applyBorder="1" applyAlignment="1">
      <alignment vertical="center"/>
    </xf>
    <xf numFmtId="0" fontId="18" fillId="6" borderId="17" xfId="0" applyFont="1" applyFill="1" applyBorder="1" applyAlignment="1">
      <alignment horizontal="center" vertical="center"/>
    </xf>
    <xf numFmtId="49" fontId="18" fillId="6" borderId="17" xfId="0" applyNumberFormat="1" applyFont="1" applyFill="1" applyBorder="1" applyAlignment="1">
      <alignment horizontal="center" vertical="center"/>
    </xf>
    <xf numFmtId="165" fontId="18" fillId="6" borderId="17" xfId="0" applyNumberFormat="1" applyFont="1" applyFill="1" applyBorder="1" applyAlignment="1">
      <alignment vertical="center"/>
    </xf>
    <xf numFmtId="0" fontId="18" fillId="6" borderId="17" xfId="0" applyFont="1" applyFill="1" applyBorder="1" applyAlignment="1">
      <alignment vertical="center"/>
    </xf>
    <xf numFmtId="0" fontId="18" fillId="6" borderId="34" xfId="0" applyFont="1" applyFill="1" applyBorder="1" applyAlignment="1">
      <alignment vertical="center"/>
    </xf>
    <xf numFmtId="49" fontId="16" fillId="0" borderId="20" xfId="0" applyNumberFormat="1" applyFont="1" applyBorder="1" applyAlignment="1">
      <alignment horizontal="center" vertical="center"/>
    </xf>
    <xf numFmtId="49" fontId="16" fillId="0" borderId="14" xfId="0" applyNumberFormat="1" applyFont="1" applyBorder="1" applyAlignment="1">
      <alignment vertical="center"/>
    </xf>
    <xf numFmtId="0" fontId="16" fillId="0" borderId="14" xfId="0" applyFont="1" applyBorder="1" applyAlignment="1">
      <alignment horizontal="center" vertical="center"/>
    </xf>
    <xf numFmtId="49" fontId="16" fillId="0" borderId="14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vertical="center"/>
    </xf>
    <xf numFmtId="49" fontId="16" fillId="0" borderId="35" xfId="0" applyNumberFormat="1" applyFont="1" applyBorder="1" applyAlignment="1">
      <alignment horizontal="center" vertical="center"/>
    </xf>
    <xf numFmtId="49" fontId="16" fillId="0" borderId="2" xfId="0" applyNumberFormat="1" applyFont="1" applyBorder="1" applyAlignment="1">
      <alignment vertical="center"/>
    </xf>
    <xf numFmtId="0" fontId="16" fillId="0" borderId="2" xfId="0" applyFont="1" applyBorder="1" applyAlignment="1">
      <alignment horizontal="center" vertical="center"/>
    </xf>
    <xf numFmtId="49" fontId="16" fillId="0" borderId="2" xfId="0" applyNumberFormat="1" applyFont="1" applyBorder="1" applyAlignment="1">
      <alignment horizontal="center" vertical="center"/>
    </xf>
    <xf numFmtId="165" fontId="16" fillId="0" borderId="2" xfId="0" applyNumberFormat="1" applyFont="1" applyBorder="1" applyAlignment="1">
      <alignment vertical="center"/>
    </xf>
    <xf numFmtId="49" fontId="16" fillId="10" borderId="38" xfId="0" applyNumberFormat="1" applyFont="1" applyFill="1" applyBorder="1" applyAlignment="1">
      <alignment horizontal="center" vertical="center"/>
    </xf>
    <xf numFmtId="0" fontId="16" fillId="10" borderId="22" xfId="0" applyFont="1" applyFill="1" applyBorder="1" applyAlignment="1">
      <alignment horizontal="center" vertical="center"/>
    </xf>
    <xf numFmtId="49" fontId="16" fillId="10" borderId="22" xfId="0" applyNumberFormat="1" applyFont="1" applyFill="1" applyBorder="1" applyAlignment="1">
      <alignment vertical="center"/>
    </xf>
    <xf numFmtId="49" fontId="16" fillId="10" borderId="22" xfId="0" applyNumberFormat="1" applyFont="1" applyFill="1" applyBorder="1" applyAlignment="1">
      <alignment horizontal="center" vertical="center"/>
    </xf>
    <xf numFmtId="165" fontId="16" fillId="10" borderId="22" xfId="0" applyNumberFormat="1" applyFont="1" applyFill="1" applyBorder="1" applyAlignment="1">
      <alignment vertical="center"/>
    </xf>
    <xf numFmtId="0" fontId="16" fillId="10" borderId="22" xfId="0" applyFont="1" applyFill="1" applyBorder="1" applyAlignment="1">
      <alignment vertical="center"/>
    </xf>
    <xf numFmtId="0" fontId="16" fillId="10" borderId="39" xfId="0" applyFont="1" applyFill="1" applyBorder="1" applyAlignment="1">
      <alignment vertical="center"/>
    </xf>
    <xf numFmtId="164" fontId="15" fillId="0" borderId="0" xfId="0" applyNumberFormat="1" applyFont="1" applyAlignment="1">
      <alignment vertical="center"/>
    </xf>
    <xf numFmtId="0" fontId="15" fillId="0" borderId="0" xfId="0" applyFont="1" applyAlignment="1">
      <alignment vertical="center"/>
    </xf>
    <xf numFmtId="165" fontId="15" fillId="0" borderId="0" xfId="0" applyNumberFormat="1" applyFont="1" applyAlignment="1">
      <alignment vertical="center"/>
    </xf>
    <xf numFmtId="49" fontId="7" fillId="2" borderId="40" xfId="0" applyNumberFormat="1" applyFont="1" applyFill="1" applyBorder="1"/>
    <xf numFmtId="0" fontId="3" fillId="0" borderId="41" xfId="0" applyFont="1" applyBorder="1"/>
    <xf numFmtId="165" fontId="10" fillId="2" borderId="41" xfId="0" applyNumberFormat="1" applyFont="1" applyFill="1" applyBorder="1"/>
    <xf numFmtId="0" fontId="3" fillId="2" borderId="42" xfId="0" applyFont="1" applyFill="1" applyBorder="1"/>
    <xf numFmtId="0" fontId="3" fillId="0" borderId="43" xfId="0" applyFont="1" applyBorder="1"/>
    <xf numFmtId="0" fontId="3" fillId="0" borderId="44" xfId="0" applyFont="1" applyBorder="1"/>
    <xf numFmtId="49" fontId="6" fillId="2" borderId="44" xfId="0" applyNumberFormat="1" applyFont="1" applyFill="1" applyBorder="1"/>
    <xf numFmtId="165" fontId="6" fillId="2" borderId="44" xfId="0" applyNumberFormat="1" applyFont="1" applyFill="1" applyBorder="1" applyAlignment="1">
      <alignment horizontal="right"/>
    </xf>
    <xf numFmtId="0" fontId="3" fillId="2" borderId="45" xfId="0" applyFont="1" applyFill="1" applyBorder="1"/>
    <xf numFmtId="0" fontId="3" fillId="0" borderId="46" xfId="0" applyFont="1" applyBorder="1"/>
    <xf numFmtId="49" fontId="6" fillId="2" borderId="0" xfId="0" applyNumberFormat="1" applyFont="1" applyFill="1"/>
    <xf numFmtId="165" fontId="6" fillId="2" borderId="0" xfId="0" applyNumberFormat="1" applyFont="1" applyFill="1" applyAlignment="1">
      <alignment horizontal="right"/>
    </xf>
    <xf numFmtId="0" fontId="3" fillId="2" borderId="47" xfId="0" applyFont="1" applyFill="1" applyBorder="1"/>
    <xf numFmtId="0" fontId="3" fillId="2" borderId="48" xfId="0" applyFont="1" applyFill="1" applyBorder="1"/>
    <xf numFmtId="0" fontId="3" fillId="0" borderId="49" xfId="0" applyFont="1" applyBorder="1"/>
    <xf numFmtId="0" fontId="3" fillId="0" borderId="50" xfId="0" applyFont="1" applyBorder="1"/>
    <xf numFmtId="49" fontId="3" fillId="2" borderId="50" xfId="0" applyNumberFormat="1" applyFont="1" applyFill="1" applyBorder="1"/>
    <xf numFmtId="165" fontId="20" fillId="2" borderId="50" xfId="0" applyNumberFormat="1" applyFont="1" applyFill="1" applyBorder="1" applyAlignment="1">
      <alignment horizontal="right"/>
    </xf>
    <xf numFmtId="0" fontId="3" fillId="2" borderId="51" xfId="0" applyFont="1" applyFill="1" applyBorder="1"/>
    <xf numFmtId="0" fontId="15" fillId="0" borderId="0" xfId="0" applyFont="1"/>
    <xf numFmtId="0" fontId="19" fillId="0" borderId="52" xfId="0" applyFont="1" applyBorder="1" applyAlignment="1" applyProtection="1">
      <alignment vertical="center"/>
      <protection locked="0"/>
    </xf>
    <xf numFmtId="0" fontId="16" fillId="0" borderId="0" xfId="0" applyFont="1" applyAlignment="1">
      <alignment vertical="center"/>
    </xf>
    <xf numFmtId="0" fontId="3" fillId="5" borderId="1" xfId="0" applyFont="1" applyFill="1" applyBorder="1" applyAlignment="1">
      <alignment vertical="center"/>
    </xf>
    <xf numFmtId="0" fontId="19" fillId="10" borderId="38" xfId="0" applyFont="1" applyFill="1" applyBorder="1" applyAlignment="1">
      <alignment vertical="center"/>
    </xf>
    <xf numFmtId="0" fontId="3" fillId="10" borderId="22" xfId="0" applyFont="1" applyFill="1" applyBorder="1" applyAlignment="1">
      <alignment horizontal="center" vertical="center"/>
    </xf>
    <xf numFmtId="49" fontId="3" fillId="10" borderId="22" xfId="0" applyNumberFormat="1" applyFont="1" applyFill="1" applyBorder="1" applyAlignment="1">
      <alignment horizontal="center" vertical="center"/>
    </xf>
    <xf numFmtId="49" fontId="3" fillId="10" borderId="22" xfId="0" applyNumberFormat="1" applyFont="1" applyFill="1" applyBorder="1" applyAlignment="1">
      <alignment horizontal="right" vertical="center"/>
    </xf>
    <xf numFmtId="49" fontId="3" fillId="10" borderId="22" xfId="0" applyNumberFormat="1" applyFont="1" applyFill="1" applyBorder="1" applyAlignment="1">
      <alignment horizontal="left" vertical="center"/>
    </xf>
    <xf numFmtId="165" fontId="3" fillId="10" borderId="22" xfId="0" applyNumberFormat="1" applyFont="1" applyFill="1" applyBorder="1" applyAlignment="1">
      <alignment horizontal="right" vertical="center"/>
    </xf>
    <xf numFmtId="165" fontId="3" fillId="10" borderId="39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vertical="center"/>
    </xf>
    <xf numFmtId="164" fontId="15" fillId="0" borderId="16" xfId="0" applyNumberFormat="1" applyFont="1" applyBorder="1" applyAlignment="1">
      <alignment vertical="center"/>
    </xf>
    <xf numFmtId="0" fontId="15" fillId="0" borderId="16" xfId="0" applyFont="1" applyBorder="1" applyAlignment="1">
      <alignment vertical="center"/>
    </xf>
    <xf numFmtId="49" fontId="15" fillId="0" borderId="16" xfId="0" applyNumberFormat="1" applyFont="1" applyBorder="1" applyAlignment="1">
      <alignment vertical="center"/>
    </xf>
    <xf numFmtId="0" fontId="20" fillId="0" borderId="0" xfId="0" applyFont="1"/>
    <xf numFmtId="49" fontId="20" fillId="0" borderId="0" xfId="0" applyNumberFormat="1" applyFont="1"/>
    <xf numFmtId="165" fontId="20" fillId="0" borderId="0" xfId="0" applyNumberFormat="1" applyFont="1"/>
    <xf numFmtId="0" fontId="8" fillId="0" borderId="0" xfId="0" applyFont="1" applyAlignment="1">
      <alignment horizontal="left" vertical="top"/>
    </xf>
    <xf numFmtId="49" fontId="30" fillId="0" borderId="0" xfId="0" applyNumberFormat="1" applyFont="1" applyAlignment="1">
      <alignment horizontal="left"/>
    </xf>
    <xf numFmtId="0" fontId="6" fillId="0" borderId="0" xfId="0" applyFont="1"/>
    <xf numFmtId="0" fontId="20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165" fontId="17" fillId="0" borderId="54" xfId="0" applyNumberFormat="1" applyFont="1" applyBorder="1" applyAlignment="1">
      <alignment horizontal="center" vertical="center"/>
    </xf>
    <xf numFmtId="0" fontId="18" fillId="6" borderId="55" xfId="0" applyFont="1" applyFill="1" applyBorder="1" applyAlignment="1">
      <alignment vertical="center"/>
    </xf>
    <xf numFmtId="0" fontId="18" fillId="6" borderId="33" xfId="0" applyFont="1" applyFill="1" applyBorder="1" applyAlignment="1">
      <alignment horizontal="center" vertical="center"/>
    </xf>
    <xf numFmtId="0" fontId="18" fillId="6" borderId="21" xfId="0" applyFont="1" applyFill="1" applyBorder="1" applyAlignment="1">
      <alignment horizontal="left" vertical="center"/>
    </xf>
    <xf numFmtId="49" fontId="18" fillId="6" borderId="17" xfId="0" applyNumberFormat="1" applyFont="1" applyFill="1" applyBorder="1" applyAlignment="1">
      <alignment horizontal="right" vertical="center"/>
    </xf>
    <xf numFmtId="49" fontId="18" fillId="6" borderId="17" xfId="0" applyNumberFormat="1" applyFont="1" applyFill="1" applyBorder="1" applyAlignment="1">
      <alignment horizontal="left" vertical="center"/>
    </xf>
    <xf numFmtId="165" fontId="18" fillId="6" borderId="21" xfId="0" applyNumberFormat="1" applyFont="1" applyFill="1" applyBorder="1" applyAlignment="1">
      <alignment horizontal="right" vertical="center"/>
    </xf>
    <xf numFmtId="165" fontId="18" fillId="6" borderId="17" xfId="0" applyNumberFormat="1" applyFont="1" applyFill="1" applyBorder="1" applyAlignment="1">
      <alignment horizontal="right" vertical="center"/>
    </xf>
    <xf numFmtId="165" fontId="18" fillId="6" borderId="26" xfId="0" applyNumberFormat="1" applyFont="1" applyFill="1" applyBorder="1" applyAlignment="1">
      <alignment horizontal="right" vertical="center"/>
    </xf>
    <xf numFmtId="165" fontId="18" fillId="6" borderId="55" xfId="0" applyNumberFormat="1" applyFont="1" applyFill="1" applyBorder="1" applyAlignment="1">
      <alignment horizontal="right" vertical="center"/>
    </xf>
    <xf numFmtId="0" fontId="3" fillId="8" borderId="24" xfId="0" applyFont="1" applyFill="1" applyBorder="1"/>
    <xf numFmtId="0" fontId="3" fillId="8" borderId="16" xfId="0" applyFont="1" applyFill="1" applyBorder="1"/>
    <xf numFmtId="165" fontId="3" fillId="8" borderId="16" xfId="0" applyNumberFormat="1" applyFont="1" applyFill="1" applyBorder="1"/>
    <xf numFmtId="0" fontId="3" fillId="8" borderId="30" xfId="0" applyFont="1" applyFill="1" applyBorder="1"/>
    <xf numFmtId="0" fontId="3" fillId="8" borderId="1" xfId="0" applyFont="1" applyFill="1" applyBorder="1"/>
    <xf numFmtId="0" fontId="3" fillId="8" borderId="4" xfId="0" applyFont="1" applyFill="1" applyBorder="1"/>
    <xf numFmtId="0" fontId="5" fillId="0" borderId="0" xfId="0" applyFont="1"/>
    <xf numFmtId="165" fontId="5" fillId="0" borderId="0" xfId="0" applyNumberFormat="1" applyFont="1"/>
    <xf numFmtId="165" fontId="15" fillId="0" borderId="0" xfId="0" applyNumberFormat="1" applyFont="1" applyAlignment="1">
      <alignment horizontal="right"/>
    </xf>
    <xf numFmtId="165" fontId="3" fillId="2" borderId="0" xfId="0" applyNumberFormat="1" applyFont="1" applyFill="1" applyAlignment="1">
      <alignment horizontal="left"/>
    </xf>
    <xf numFmtId="0" fontId="8" fillId="0" borderId="0" xfId="0" applyFont="1"/>
    <xf numFmtId="0" fontId="26" fillId="0" borderId="0" xfId="0" applyFont="1" applyAlignment="1">
      <alignment horizontal="left"/>
    </xf>
    <xf numFmtId="0" fontId="13" fillId="2" borderId="0" xfId="0" applyFont="1" applyFill="1" applyAlignment="1">
      <alignment horizontal="fill"/>
    </xf>
    <xf numFmtId="0" fontId="27" fillId="0" borderId="0" xfId="0" applyFont="1" applyAlignment="1">
      <alignment horizontal="left"/>
    </xf>
    <xf numFmtId="0" fontId="26" fillId="0" borderId="0" xfId="0" applyFont="1"/>
    <xf numFmtId="0" fontId="3" fillId="8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8" borderId="4" xfId="0" applyFont="1" applyFill="1" applyBorder="1" applyAlignment="1">
      <alignment horizontal="center" vertical="center" wrapText="1"/>
    </xf>
    <xf numFmtId="0" fontId="18" fillId="8" borderId="1" xfId="0" applyFont="1" applyFill="1" applyBorder="1"/>
    <xf numFmtId="0" fontId="18" fillId="0" borderId="0" xfId="0" applyFont="1"/>
    <xf numFmtId="0" fontId="18" fillId="4" borderId="15" xfId="0" applyFont="1" applyFill="1" applyBorder="1" applyAlignment="1">
      <alignment vertical="center"/>
    </xf>
    <xf numFmtId="0" fontId="18" fillId="4" borderId="6" xfId="0" applyFont="1" applyFill="1" applyBorder="1" applyAlignment="1">
      <alignment vertical="center"/>
    </xf>
    <xf numFmtId="0" fontId="18" fillId="4" borderId="7" xfId="0" applyFont="1" applyFill="1" applyBorder="1" applyAlignment="1">
      <alignment vertical="center"/>
    </xf>
    <xf numFmtId="0" fontId="18" fillId="4" borderId="19" xfId="0" applyFont="1" applyFill="1" applyBorder="1" applyAlignment="1">
      <alignment vertical="center"/>
    </xf>
    <xf numFmtId="165" fontId="18" fillId="4" borderId="8" xfId="0" applyNumberFormat="1" applyFont="1" applyFill="1" applyBorder="1" applyAlignment="1">
      <alignment vertical="center"/>
    </xf>
    <xf numFmtId="165" fontId="18" fillId="4" borderId="7" xfId="0" applyNumberFormat="1" applyFont="1" applyFill="1" applyBorder="1" applyAlignment="1">
      <alignment vertical="center"/>
    </xf>
    <xf numFmtId="165" fontId="18" fillId="4" borderId="56" xfId="0" applyNumberFormat="1" applyFont="1" applyFill="1" applyBorder="1" applyAlignment="1">
      <alignment vertical="center"/>
    </xf>
    <xf numFmtId="165" fontId="18" fillId="4" borderId="15" xfId="0" applyNumberFormat="1" applyFont="1" applyFill="1" applyBorder="1" applyAlignment="1">
      <alignment vertical="center"/>
    </xf>
    <xf numFmtId="164" fontId="18" fillId="2" borderId="0" xfId="0" applyNumberFormat="1" applyFont="1" applyFill="1" applyAlignment="1">
      <alignment vertical="center"/>
    </xf>
    <xf numFmtId="0" fontId="18" fillId="8" borderId="4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8" borderId="4" xfId="0" applyFont="1" applyFill="1" applyBorder="1" applyAlignment="1">
      <alignment vertical="center"/>
    </xf>
    <xf numFmtId="165" fontId="3" fillId="10" borderId="22" xfId="0" applyNumberFormat="1" applyFont="1" applyFill="1" applyBorder="1" applyAlignment="1">
      <alignment vertical="center"/>
    </xf>
    <xf numFmtId="165" fontId="3" fillId="10" borderId="39" xfId="0" applyNumberFormat="1" applyFont="1" applyFill="1" applyBorder="1" applyAlignment="1">
      <alignment vertical="center"/>
    </xf>
    <xf numFmtId="165" fontId="3" fillId="0" borderId="53" xfId="0" applyNumberFormat="1" applyFont="1" applyBorder="1" applyAlignment="1">
      <alignment vertical="center"/>
    </xf>
    <xf numFmtId="0" fontId="3" fillId="2" borderId="0" xfId="0" applyFont="1" applyFill="1"/>
    <xf numFmtId="0" fontId="3" fillId="8" borderId="1" xfId="0" applyFont="1" applyFill="1" applyBorder="1" applyAlignment="1" applyProtection="1">
      <alignment vertical="center"/>
      <protection locked="0"/>
    </xf>
    <xf numFmtId="165" fontId="3" fillId="0" borderId="56" xfId="0" applyNumberFormat="1" applyFont="1" applyBorder="1" applyAlignment="1" applyProtection="1">
      <alignment vertical="center"/>
      <protection locked="0"/>
    </xf>
    <xf numFmtId="0" fontId="3" fillId="8" borderId="4" xfId="0" applyFont="1" applyFill="1" applyBorder="1" applyAlignment="1" applyProtection="1">
      <alignment vertical="center"/>
      <protection locked="0"/>
    </xf>
    <xf numFmtId="165" fontId="3" fillId="0" borderId="58" xfId="0" applyNumberFormat="1" applyFont="1" applyBorder="1" applyAlignment="1" applyProtection="1">
      <alignment vertical="center"/>
      <protection locked="0"/>
    </xf>
    <xf numFmtId="0" fontId="19" fillId="0" borderId="0" xfId="0" applyFont="1" applyProtection="1">
      <protection locked="0"/>
    </xf>
    <xf numFmtId="165" fontId="3" fillId="0" borderId="59" xfId="0" applyNumberFormat="1" applyFont="1" applyBorder="1" applyProtection="1">
      <protection locked="0"/>
    </xf>
    <xf numFmtId="164" fontId="3" fillId="0" borderId="0" xfId="0" applyNumberFormat="1" applyFont="1" applyProtection="1">
      <protection locked="0"/>
    </xf>
    <xf numFmtId="0" fontId="3" fillId="8" borderId="4" xfId="0" applyFont="1" applyFill="1" applyBorder="1" applyProtection="1">
      <protection locked="0"/>
    </xf>
    <xf numFmtId="0" fontId="15" fillId="0" borderId="28" xfId="0" applyFont="1" applyBorder="1" applyProtection="1">
      <protection locked="0"/>
    </xf>
    <xf numFmtId="165" fontId="3" fillId="2" borderId="0" xfId="0" applyNumberFormat="1" applyFont="1" applyFill="1" applyProtection="1">
      <protection locked="0"/>
    </xf>
    <xf numFmtId="165" fontId="13" fillId="2" borderId="0" xfId="0" applyNumberFormat="1" applyFont="1" applyFill="1" applyAlignment="1" applyProtection="1">
      <alignment horizontal="fill"/>
      <protection locked="0"/>
    </xf>
    <xf numFmtId="0" fontId="3" fillId="8" borderId="31" xfId="0" applyFont="1" applyFill="1" applyBorder="1" applyProtection="1">
      <protection locked="0"/>
    </xf>
    <xf numFmtId="0" fontId="3" fillId="8" borderId="28" xfId="0" applyFont="1" applyFill="1" applyBorder="1" applyProtection="1">
      <protection locked="0"/>
    </xf>
    <xf numFmtId="165" fontId="3" fillId="8" borderId="28" xfId="0" applyNumberFormat="1" applyFont="1" applyFill="1" applyBorder="1" applyProtection="1">
      <protection locked="0"/>
    </xf>
    <xf numFmtId="0" fontId="3" fillId="8" borderId="29" xfId="0" applyFont="1" applyFill="1" applyBorder="1" applyProtection="1">
      <protection locked="0"/>
    </xf>
    <xf numFmtId="0" fontId="3" fillId="3" borderId="24" xfId="0" applyFont="1" applyFill="1" applyBorder="1"/>
    <xf numFmtId="0" fontId="3" fillId="3" borderId="16" xfId="0" applyFont="1" applyFill="1" applyBorder="1"/>
    <xf numFmtId="0" fontId="3" fillId="3" borderId="30" xfId="0" applyFont="1" applyFill="1" applyBorder="1"/>
    <xf numFmtId="0" fontId="3" fillId="3" borderId="1" xfId="0" applyFont="1" applyFill="1" applyBorder="1"/>
    <xf numFmtId="0" fontId="3" fillId="3" borderId="4" xfId="0" applyFont="1" applyFill="1" applyBorder="1"/>
    <xf numFmtId="0" fontId="22" fillId="0" borderId="0" xfId="0" applyFont="1" applyAlignment="1">
      <alignment horizontal="left"/>
    </xf>
    <xf numFmtId="0" fontId="6" fillId="3" borderId="1" xfId="0" applyFont="1" applyFill="1" applyBorder="1"/>
    <xf numFmtId="0" fontId="23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9" fillId="0" borderId="0" xfId="0" applyFont="1"/>
    <xf numFmtId="0" fontId="7" fillId="0" borderId="0" xfId="0" applyFont="1" applyAlignment="1">
      <alignment horizontal="right"/>
    </xf>
    <xf numFmtId="0" fontId="10" fillId="2" borderId="0" xfId="0" applyFont="1" applyFill="1" applyAlignment="1">
      <alignment horizontal="fill"/>
    </xf>
    <xf numFmtId="0" fontId="6" fillId="3" borderId="4" xfId="0" applyFont="1" applyFill="1" applyBorder="1"/>
    <xf numFmtId="0" fontId="10" fillId="0" borderId="0" xfId="0" applyFont="1"/>
    <xf numFmtId="0" fontId="6" fillId="0" borderId="0" xfId="0" applyFont="1" applyAlignment="1">
      <alignment horizontal="left"/>
    </xf>
    <xf numFmtId="0" fontId="3" fillId="3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3" fillId="3" borderId="1" xfId="0" applyFont="1" applyFill="1" applyBorder="1"/>
    <xf numFmtId="0" fontId="13" fillId="0" borderId="0" xfId="0" applyFont="1"/>
    <xf numFmtId="0" fontId="18" fillId="3" borderId="60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8" fillId="3" borderId="19" xfId="0" applyFont="1" applyFill="1" applyBorder="1" applyAlignment="1">
      <alignment vertical="center"/>
    </xf>
    <xf numFmtId="0" fontId="18" fillId="3" borderId="7" xfId="0" applyFont="1" applyFill="1" applyBorder="1" applyAlignment="1">
      <alignment vertical="center"/>
    </xf>
    <xf numFmtId="0" fontId="18" fillId="3" borderId="9" xfId="0" applyFont="1" applyFill="1" applyBorder="1" applyAlignment="1">
      <alignment vertical="center"/>
    </xf>
    <xf numFmtId="165" fontId="18" fillId="3" borderId="7" xfId="0" applyNumberFormat="1" applyFont="1" applyFill="1" applyBorder="1" applyAlignment="1">
      <alignment vertical="center"/>
    </xf>
    <xf numFmtId="0" fontId="18" fillId="3" borderId="4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10" borderId="22" xfId="0" applyFont="1" applyFill="1" applyBorder="1" applyAlignment="1">
      <alignment vertical="center" wrapText="1"/>
    </xf>
    <xf numFmtId="0" fontId="15" fillId="0" borderId="0" xfId="0" applyFont="1" applyAlignment="1">
      <alignment horizontal="right" vertical="center"/>
    </xf>
    <xf numFmtId="0" fontId="3" fillId="3" borderId="1" xfId="0" applyFont="1" applyFill="1" applyBorder="1" applyAlignment="1" applyProtection="1">
      <alignment vertical="center"/>
      <protection locked="0"/>
    </xf>
    <xf numFmtId="0" fontId="19" fillId="0" borderId="60" xfId="0" applyFont="1" applyBorder="1" applyAlignment="1" applyProtection="1">
      <alignment vertical="center"/>
      <protection locked="0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4" xfId="0" applyFont="1" applyFill="1" applyBorder="1" applyProtection="1">
      <protection locked="0"/>
    </xf>
    <xf numFmtId="0" fontId="15" fillId="0" borderId="24" xfId="0" applyFont="1" applyBorder="1" applyProtection="1">
      <protection locked="0"/>
    </xf>
    <xf numFmtId="0" fontId="7" fillId="2" borderId="26" xfId="0" applyFont="1" applyFill="1" applyBorder="1" applyProtection="1">
      <protection locked="0"/>
    </xf>
    <xf numFmtId="0" fontId="5" fillId="2" borderId="26" xfId="0" applyFont="1" applyFill="1" applyBorder="1" applyProtection="1">
      <protection locked="0"/>
    </xf>
    <xf numFmtId="0" fontId="3" fillId="2" borderId="26" xfId="0" applyFont="1" applyFill="1" applyBorder="1" applyProtection="1">
      <protection locked="0"/>
    </xf>
    <xf numFmtId="0" fontId="15" fillId="2" borderId="26" xfId="0" applyFont="1" applyFill="1" applyBorder="1" applyAlignment="1" applyProtection="1">
      <alignment horizontal="right"/>
      <protection locked="0"/>
    </xf>
    <xf numFmtId="0" fontId="13" fillId="2" borderId="26" xfId="0" applyFont="1" applyFill="1" applyBorder="1" applyAlignment="1" applyProtection="1">
      <alignment horizontal="left" vertical="top"/>
      <protection locked="0"/>
    </xf>
    <xf numFmtId="0" fontId="3" fillId="0" borderId="27" xfId="0" applyFont="1" applyBorder="1" applyProtection="1">
      <protection locked="0"/>
    </xf>
    <xf numFmtId="0" fontId="15" fillId="0" borderId="1" xfId="0" applyFont="1" applyBorder="1" applyProtection="1">
      <protection locked="0"/>
    </xf>
    <xf numFmtId="0" fontId="6" fillId="2" borderId="26" xfId="0" applyFont="1" applyFill="1" applyBorder="1" applyAlignment="1" applyProtection="1">
      <alignment horizontal="right"/>
      <protection locked="0"/>
    </xf>
    <xf numFmtId="0" fontId="20" fillId="2" borderId="26" xfId="0" applyFont="1" applyFill="1" applyBorder="1" applyProtection="1">
      <protection locked="0"/>
    </xf>
    <xf numFmtId="0" fontId="3" fillId="2" borderId="28" xfId="0" applyFont="1" applyFill="1" applyBorder="1" applyProtection="1">
      <protection locked="0"/>
    </xf>
    <xf numFmtId="0" fontId="6" fillId="2" borderId="28" xfId="0" applyFont="1" applyFill="1" applyBorder="1" applyAlignment="1" applyProtection="1">
      <alignment horizontal="right"/>
      <protection locked="0"/>
    </xf>
    <xf numFmtId="0" fontId="15" fillId="2" borderId="28" xfId="0" applyFont="1" applyFill="1" applyBorder="1" applyAlignment="1" applyProtection="1">
      <alignment horizontal="right"/>
      <protection locked="0"/>
    </xf>
    <xf numFmtId="0" fontId="13" fillId="2" borderId="28" xfId="0" applyFont="1" applyFill="1" applyBorder="1" applyAlignment="1" applyProtection="1">
      <alignment horizontal="left" vertical="top"/>
      <protection locked="0"/>
    </xf>
    <xf numFmtId="0" fontId="3" fillId="0" borderId="28" xfId="0" applyFont="1" applyBorder="1" applyProtection="1">
      <protection locked="0"/>
    </xf>
    <xf numFmtId="0" fontId="3" fillId="0" borderId="29" xfId="0" applyFont="1" applyBorder="1" applyProtection="1">
      <protection locked="0"/>
    </xf>
    <xf numFmtId="0" fontId="15" fillId="2" borderId="0" xfId="0" applyFont="1" applyFill="1" applyProtection="1">
      <protection locked="0"/>
    </xf>
    <xf numFmtId="0" fontId="15" fillId="2" borderId="0" xfId="0" applyFont="1" applyFill="1" applyAlignment="1" applyProtection="1">
      <alignment horizontal="fill"/>
      <protection locked="0"/>
    </xf>
    <xf numFmtId="0" fontId="3" fillId="3" borderId="31" xfId="0" applyFont="1" applyFill="1" applyBorder="1" applyProtection="1">
      <protection locked="0"/>
    </xf>
    <xf numFmtId="0" fontId="3" fillId="3" borderId="28" xfId="0" applyFont="1" applyFill="1" applyBorder="1" applyProtection="1">
      <protection locked="0"/>
    </xf>
    <xf numFmtId="0" fontId="3" fillId="3" borderId="29" xfId="0" applyFont="1" applyFill="1" applyBorder="1" applyProtection="1">
      <protection locked="0"/>
    </xf>
    <xf numFmtId="0" fontId="21" fillId="0" borderId="31" xfId="0" applyFont="1" applyBorder="1" applyProtection="1">
      <protection locked="0"/>
    </xf>
    <xf numFmtId="0" fontId="3" fillId="9" borderId="24" xfId="0" applyFont="1" applyFill="1" applyBorder="1"/>
    <xf numFmtId="0" fontId="3" fillId="9" borderId="16" xfId="0" applyFont="1" applyFill="1" applyBorder="1"/>
    <xf numFmtId="0" fontId="3" fillId="9" borderId="30" xfId="0" applyFont="1" applyFill="1" applyBorder="1"/>
    <xf numFmtId="0" fontId="3" fillId="9" borderId="1" xfId="0" applyFont="1" applyFill="1" applyBorder="1"/>
    <xf numFmtId="0" fontId="3" fillId="9" borderId="4" xfId="0" applyFont="1" applyFill="1" applyBorder="1"/>
    <xf numFmtId="0" fontId="4" fillId="0" borderId="0" xfId="0" applyFont="1" applyAlignment="1">
      <alignment horizontal="left"/>
    </xf>
    <xf numFmtId="0" fontId="3" fillId="9" borderId="4" xfId="0" applyFont="1" applyFill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6" fillId="9" borderId="1" xfId="0" applyFont="1" applyFill="1" applyBorder="1"/>
    <xf numFmtId="0" fontId="7" fillId="0" borderId="0" xfId="0" applyFont="1" applyAlignment="1">
      <alignment horizontal="left"/>
    </xf>
    <xf numFmtId="0" fontId="6" fillId="9" borderId="4" xfId="0" applyFont="1" applyFill="1" applyBorder="1"/>
    <xf numFmtId="0" fontId="10" fillId="9" borderId="4" xfId="0" applyFont="1" applyFill="1" applyBorder="1" applyAlignment="1">
      <alignment horizontal="fill"/>
    </xf>
    <xf numFmtId="0" fontId="10" fillId="0" borderId="0" xfId="0" applyFont="1" applyAlignment="1">
      <alignment horizontal="fill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3" fillId="9" borderId="4" xfId="0" applyFont="1" applyFill="1" applyBorder="1" applyAlignment="1">
      <alignment horizontal="fill"/>
    </xf>
    <xf numFmtId="0" fontId="16" fillId="9" borderId="4" xfId="0" applyFont="1" applyFill="1" applyBorder="1"/>
    <xf numFmtId="0" fontId="3" fillId="9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6" fillId="9" borderId="1" xfId="0" applyFont="1" applyFill="1" applyBorder="1"/>
    <xf numFmtId="0" fontId="16" fillId="9" borderId="1" xfId="0" applyFont="1" applyFill="1" applyBorder="1" applyAlignment="1">
      <alignment vertical="center"/>
    </xf>
    <xf numFmtId="0" fontId="16" fillId="7" borderId="61" xfId="0" applyFont="1" applyFill="1" applyBorder="1" applyAlignment="1">
      <alignment vertical="center"/>
    </xf>
    <xf numFmtId="0" fontId="16" fillId="7" borderId="32" xfId="0" applyFont="1" applyFill="1" applyBorder="1" applyAlignment="1">
      <alignment horizontal="center" vertical="center"/>
    </xf>
    <xf numFmtId="0" fontId="16" fillId="7" borderId="21" xfId="0" applyFont="1" applyFill="1" applyBorder="1" applyAlignment="1">
      <alignment vertical="center"/>
    </xf>
    <xf numFmtId="0" fontId="16" fillId="7" borderId="17" xfId="0" applyFont="1" applyFill="1" applyBorder="1" applyAlignment="1">
      <alignment vertical="center"/>
    </xf>
    <xf numFmtId="0" fontId="16" fillId="7" borderId="33" xfId="0" applyFont="1" applyFill="1" applyBorder="1" applyAlignment="1">
      <alignment vertical="center"/>
    </xf>
    <xf numFmtId="0" fontId="16" fillId="9" borderId="4" xfId="0" applyFont="1" applyFill="1" applyBorder="1" applyAlignment="1">
      <alignment vertical="center"/>
    </xf>
    <xf numFmtId="0" fontId="3" fillId="9" borderId="1" xfId="0" applyFont="1" applyFill="1" applyBorder="1" applyAlignment="1">
      <alignment vertical="center"/>
    </xf>
    <xf numFmtId="0" fontId="3" fillId="9" borderId="4" xfId="0" applyFont="1" applyFill="1" applyBorder="1" applyAlignment="1">
      <alignment vertical="center"/>
    </xf>
    <xf numFmtId="0" fontId="3" fillId="9" borderId="1" xfId="0" applyFont="1" applyFill="1" applyBorder="1" applyAlignment="1" applyProtection="1">
      <alignment vertical="center"/>
      <protection locked="0"/>
    </xf>
    <xf numFmtId="0" fontId="19" fillId="0" borderId="64" xfId="0" applyFont="1" applyBorder="1" applyAlignment="1" applyProtection="1">
      <alignment vertical="center"/>
      <protection locked="0"/>
    </xf>
    <xf numFmtId="0" fontId="17" fillId="2" borderId="0" xfId="0" applyFont="1" applyFill="1" applyAlignment="1" applyProtection="1">
      <alignment horizontal="center"/>
      <protection locked="0"/>
    </xf>
    <xf numFmtId="0" fontId="3" fillId="9" borderId="4" xfId="0" applyFont="1" applyFill="1" applyBorder="1" applyAlignment="1" applyProtection="1">
      <alignment vertical="center"/>
      <protection locked="0"/>
    </xf>
    <xf numFmtId="0" fontId="3" fillId="9" borderId="4" xfId="0" applyFont="1" applyFill="1" applyBorder="1" applyProtection="1">
      <protection locked="0"/>
    </xf>
    <xf numFmtId="0" fontId="6" fillId="9" borderId="1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15" fillId="0" borderId="1" xfId="0" applyFont="1" applyBorder="1" applyAlignment="1" applyProtection="1">
      <alignment horizontal="fill"/>
      <protection locked="0"/>
    </xf>
    <xf numFmtId="0" fontId="3" fillId="9" borderId="31" xfId="0" applyFont="1" applyFill="1" applyBorder="1" applyProtection="1">
      <protection locked="0"/>
    </xf>
    <xf numFmtId="0" fontId="3" fillId="9" borderId="28" xfId="0" applyFont="1" applyFill="1" applyBorder="1" applyProtection="1">
      <protection locked="0"/>
    </xf>
    <xf numFmtId="0" fontId="3" fillId="9" borderId="29" xfId="0" applyFont="1" applyFill="1" applyBorder="1" applyProtection="1">
      <protection locked="0"/>
    </xf>
    <xf numFmtId="165" fontId="18" fillId="3" borderId="8" xfId="0" applyNumberFormat="1" applyFont="1" applyFill="1" applyBorder="1" applyAlignment="1">
      <alignment vertical="center"/>
    </xf>
    <xf numFmtId="165" fontId="18" fillId="3" borderId="65" xfId="0" applyNumberFormat="1" applyFont="1" applyFill="1" applyBorder="1" applyAlignment="1">
      <alignment vertical="center"/>
    </xf>
    <xf numFmtId="165" fontId="18" fillId="3" borderId="15" xfId="0" applyNumberFormat="1" applyFont="1" applyFill="1" applyBorder="1" applyAlignment="1">
      <alignment vertical="center"/>
    </xf>
    <xf numFmtId="165" fontId="18" fillId="0" borderId="7" xfId="0" applyNumberFormat="1" applyFont="1" applyBorder="1" applyAlignment="1" applyProtection="1">
      <alignment vertical="center"/>
      <protection locked="0"/>
    </xf>
    <xf numFmtId="165" fontId="3" fillId="0" borderId="57" xfId="0" applyNumberFormat="1" applyFont="1" applyBorder="1" applyAlignment="1" applyProtection="1">
      <alignment vertical="center"/>
      <protection locked="0"/>
    </xf>
    <xf numFmtId="165" fontId="18" fillId="0" borderId="11" xfId="0" applyNumberFormat="1" applyFont="1" applyBorder="1" applyAlignment="1" applyProtection="1">
      <alignment vertical="center"/>
      <protection locked="0"/>
    </xf>
    <xf numFmtId="165" fontId="3" fillId="0" borderId="66" xfId="0" applyNumberFormat="1" applyFont="1" applyBorder="1" applyAlignment="1" applyProtection="1">
      <alignment vertical="center"/>
      <protection locked="0"/>
    </xf>
    <xf numFmtId="165" fontId="18" fillId="10" borderId="22" xfId="0" applyNumberFormat="1" applyFont="1" applyFill="1" applyBorder="1" applyAlignment="1">
      <alignment vertical="center"/>
    </xf>
    <xf numFmtId="165" fontId="3" fillId="0" borderId="67" xfId="0" applyNumberFormat="1" applyFont="1" applyBorder="1" applyAlignment="1">
      <alignment vertical="center"/>
    </xf>
    <xf numFmtId="165" fontId="16" fillId="7" borderId="21" xfId="0" applyNumberFormat="1" applyFont="1" applyFill="1" applyBorder="1" applyAlignment="1">
      <alignment vertical="center"/>
    </xf>
    <xf numFmtId="165" fontId="16" fillId="7" borderId="17" xfId="0" applyNumberFormat="1" applyFont="1" applyFill="1" applyBorder="1" applyAlignment="1">
      <alignment vertical="center"/>
    </xf>
    <xf numFmtId="165" fontId="16" fillId="7" borderId="26" xfId="0" applyNumberFormat="1" applyFont="1" applyFill="1" applyBorder="1" applyAlignment="1">
      <alignment vertical="center"/>
    </xf>
    <xf numFmtId="165" fontId="16" fillId="7" borderId="55" xfId="0" applyNumberFormat="1" applyFont="1" applyFill="1" applyBorder="1" applyAlignment="1">
      <alignment vertical="center"/>
    </xf>
    <xf numFmtId="165" fontId="3" fillId="0" borderId="19" xfId="0" applyNumberFormat="1" applyFont="1" applyBorder="1" applyAlignment="1" applyProtection="1">
      <alignment vertical="center"/>
      <protection locked="0"/>
    </xf>
    <xf numFmtId="165" fontId="3" fillId="0" borderId="14" xfId="0" applyNumberFormat="1" applyFont="1" applyBorder="1" applyAlignment="1" applyProtection="1">
      <alignment vertical="center"/>
      <protection locked="0"/>
    </xf>
    <xf numFmtId="165" fontId="3" fillId="0" borderId="68" xfId="0" applyNumberFormat="1" applyFont="1" applyBorder="1" applyAlignment="1" applyProtection="1">
      <alignment vertical="center"/>
      <protection locked="0"/>
    </xf>
    <xf numFmtId="165" fontId="17" fillId="0" borderId="25" xfId="0" applyNumberFormat="1" applyFont="1" applyBorder="1" applyAlignment="1" applyProtection="1">
      <alignment horizontal="center"/>
      <protection locked="0"/>
    </xf>
    <xf numFmtId="165" fontId="3" fillId="0" borderId="65" xfId="0" applyNumberFormat="1" applyFont="1" applyBorder="1" applyAlignment="1" applyProtection="1">
      <alignment vertical="center"/>
      <protection locked="0"/>
    </xf>
    <xf numFmtId="165" fontId="17" fillId="0" borderId="15" xfId="0" applyNumberFormat="1" applyFont="1" applyBorder="1" applyAlignment="1" applyProtection="1">
      <alignment horizontal="center"/>
      <protection locked="0"/>
    </xf>
    <xf numFmtId="165" fontId="3" fillId="0" borderId="69" xfId="0" applyNumberFormat="1" applyFont="1" applyBorder="1" applyAlignment="1" applyProtection="1">
      <alignment vertical="center"/>
      <protection locked="0"/>
    </xf>
    <xf numFmtId="49" fontId="3" fillId="0" borderId="14" xfId="0" applyNumberFormat="1" applyFont="1" applyBorder="1" applyAlignment="1" applyProtection="1">
      <alignment horizontal="center" vertical="center" wrapText="1"/>
      <protection locked="0"/>
    </xf>
    <xf numFmtId="165" fontId="3" fillId="12" borderId="25" xfId="0" applyNumberFormat="1" applyFont="1" applyFill="1" applyBorder="1" applyAlignment="1" applyProtection="1">
      <alignment horizontal="right" vertical="center"/>
      <protection locked="0"/>
    </xf>
    <xf numFmtId="165" fontId="3" fillId="12" borderId="15" xfId="0" applyNumberFormat="1" applyFont="1" applyFill="1" applyBorder="1" applyAlignment="1" applyProtection="1">
      <alignment horizontal="right" vertical="center"/>
      <protection locked="0"/>
    </xf>
    <xf numFmtId="165" fontId="3" fillId="12" borderId="23" xfId="0" applyNumberFormat="1" applyFont="1" applyFill="1" applyBorder="1" applyAlignment="1" applyProtection="1">
      <alignment horizontal="right" vertical="center"/>
      <protection locked="0"/>
    </xf>
    <xf numFmtId="165" fontId="15" fillId="12" borderId="53" xfId="0" applyNumberFormat="1" applyFont="1" applyFill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18" fillId="0" borderId="71" xfId="0" applyFont="1" applyBorder="1" applyAlignment="1">
      <alignment vertical="center"/>
    </xf>
    <xf numFmtId="0" fontId="18" fillId="0" borderId="76" xfId="0" applyFont="1" applyBorder="1" applyAlignment="1">
      <alignment vertical="center"/>
    </xf>
    <xf numFmtId="0" fontId="18" fillId="0" borderId="62" xfId="0" applyFont="1" applyBorder="1" applyAlignment="1">
      <alignment vertical="center"/>
    </xf>
    <xf numFmtId="0" fontId="18" fillId="0" borderId="63" xfId="0" applyFont="1" applyBorder="1" applyAlignment="1">
      <alignment vertical="center"/>
    </xf>
    <xf numFmtId="0" fontId="18" fillId="0" borderId="7" xfId="0" applyFont="1" applyBorder="1" applyAlignment="1">
      <alignment vertical="center"/>
    </xf>
    <xf numFmtId="165" fontId="16" fillId="0" borderId="9" xfId="0" applyNumberFormat="1" applyFont="1" applyBorder="1" applyAlignment="1">
      <alignment vertical="center"/>
    </xf>
    <xf numFmtId="165" fontId="16" fillId="0" borderId="36" xfId="0" applyNumberFormat="1" applyFont="1" applyBorder="1" applyAlignment="1">
      <alignment vertical="center"/>
    </xf>
    <xf numFmtId="49" fontId="16" fillId="0" borderId="7" xfId="0" applyNumberFormat="1" applyFont="1" applyBorder="1" applyAlignment="1" applyProtection="1">
      <alignment vertical="center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49" fontId="3" fillId="0" borderId="11" xfId="0" applyNumberFormat="1" applyFont="1" applyBorder="1" applyAlignment="1" applyProtection="1">
      <alignment vertical="center"/>
      <protection locked="0"/>
    </xf>
    <xf numFmtId="49" fontId="16" fillId="0" borderId="8" xfId="0" applyNumberFormat="1" applyFont="1" applyBorder="1" applyAlignment="1" applyProtection="1">
      <alignment vertical="center"/>
      <protection locked="0"/>
    </xf>
    <xf numFmtId="49" fontId="3" fillId="0" borderId="8" xfId="0" applyNumberFormat="1" applyFont="1" applyBorder="1" applyAlignment="1" applyProtection="1">
      <alignment vertical="center"/>
      <protection locked="0"/>
    </xf>
    <xf numFmtId="49" fontId="3" fillId="0" borderId="12" xfId="0" applyNumberFormat="1" applyFont="1" applyBorder="1" applyAlignment="1" applyProtection="1">
      <alignment vertical="center"/>
      <protection locked="0"/>
    </xf>
    <xf numFmtId="49" fontId="3" fillId="0" borderId="14" xfId="0" applyNumberFormat="1" applyFont="1" applyBorder="1" applyAlignment="1" applyProtection="1">
      <alignment vertical="center"/>
      <protection locked="0"/>
    </xf>
    <xf numFmtId="49" fontId="18" fillId="4" borderId="8" xfId="0" applyNumberFormat="1" applyFont="1" applyFill="1" applyBorder="1" applyAlignment="1">
      <alignment vertical="center" wrapText="1"/>
    </xf>
    <xf numFmtId="49" fontId="32" fillId="6" borderId="17" xfId="0" applyNumberFormat="1" applyFont="1" applyFill="1" applyBorder="1" applyAlignment="1">
      <alignment horizontal="center" vertical="center"/>
    </xf>
    <xf numFmtId="14" fontId="32" fillId="6" borderId="17" xfId="0" applyNumberFormat="1" applyFont="1" applyFill="1" applyBorder="1" applyAlignment="1">
      <alignment horizontal="center" vertical="center"/>
    </xf>
    <xf numFmtId="14" fontId="32" fillId="3" borderId="14" xfId="0" applyNumberFormat="1" applyFont="1" applyFill="1" applyBorder="1" applyAlignment="1">
      <alignment vertical="center"/>
    </xf>
    <xf numFmtId="0" fontId="32" fillId="3" borderId="7" xfId="0" applyFont="1" applyFill="1" applyBorder="1" applyAlignment="1">
      <alignment vertical="center" wrapText="1"/>
    </xf>
    <xf numFmtId="14" fontId="33" fillId="7" borderId="17" xfId="0" applyNumberFormat="1" applyFont="1" applyFill="1" applyBorder="1" applyAlignment="1">
      <alignment vertical="center"/>
    </xf>
    <xf numFmtId="0" fontId="32" fillId="4" borderId="8" xfId="0" applyFont="1" applyFill="1" applyBorder="1" applyAlignment="1">
      <alignment vertical="center" wrapText="1"/>
    </xf>
    <xf numFmtId="0" fontId="17" fillId="0" borderId="2" xfId="0" applyFont="1" applyBorder="1" applyAlignment="1">
      <alignment horizontal="center" wrapText="1"/>
    </xf>
    <xf numFmtId="49" fontId="7" fillId="2" borderId="41" xfId="0" applyNumberFormat="1" applyFont="1" applyFill="1" applyBorder="1"/>
    <xf numFmtId="0" fontId="17" fillId="13" borderId="36" xfId="0" applyFont="1" applyFill="1" applyBorder="1" applyAlignment="1">
      <alignment horizontal="center" wrapText="1"/>
    </xf>
    <xf numFmtId="0" fontId="18" fillId="13" borderId="33" xfId="0" applyFont="1" applyFill="1" applyBorder="1" applyAlignment="1">
      <alignment vertical="center"/>
    </xf>
    <xf numFmtId="0" fontId="18" fillId="13" borderId="36" xfId="0" applyFont="1" applyFill="1" applyBorder="1" applyAlignment="1">
      <alignment vertical="center"/>
    </xf>
    <xf numFmtId="0" fontId="18" fillId="13" borderId="18" xfId="0" applyFont="1" applyFill="1" applyBorder="1" applyAlignment="1">
      <alignment vertical="center"/>
    </xf>
    <xf numFmtId="0" fontId="16" fillId="13" borderId="22" xfId="0" applyFont="1" applyFill="1" applyBorder="1" applyAlignment="1">
      <alignment vertical="center"/>
    </xf>
    <xf numFmtId="0" fontId="34" fillId="0" borderId="0" xfId="0" applyFont="1" applyAlignment="1">
      <alignment horizontal="center"/>
    </xf>
    <xf numFmtId="0" fontId="34" fillId="0" borderId="28" xfId="0" applyFont="1" applyBorder="1" applyAlignment="1">
      <alignment horizontal="center"/>
    </xf>
    <xf numFmtId="0" fontId="18" fillId="0" borderId="57" xfId="0" applyFont="1" applyBorder="1" applyAlignment="1">
      <alignment vertical="center"/>
    </xf>
    <xf numFmtId="49" fontId="3" fillId="2" borderId="0" xfId="0" applyNumberFormat="1" applyFont="1" applyFill="1"/>
    <xf numFmtId="165" fontId="20" fillId="2" borderId="0" xfId="0" applyNumberFormat="1" applyFont="1" applyFill="1" applyAlignment="1">
      <alignment horizontal="right"/>
    </xf>
    <xf numFmtId="0" fontId="35" fillId="0" borderId="0" xfId="0" applyFont="1"/>
    <xf numFmtId="165" fontId="17" fillId="0" borderId="3" xfId="0" applyNumberFormat="1" applyFont="1" applyBorder="1" applyAlignment="1">
      <alignment horizontal="center" wrapText="1"/>
    </xf>
    <xf numFmtId="0" fontId="17" fillId="0" borderId="37" xfId="0" applyFont="1" applyBorder="1" applyAlignment="1">
      <alignment horizontal="center" wrapText="1"/>
    </xf>
    <xf numFmtId="0" fontId="15" fillId="11" borderId="24" xfId="0" applyFont="1" applyFill="1" applyBorder="1" applyAlignment="1">
      <alignment horizontal="center" vertical="center"/>
    </xf>
    <xf numFmtId="0" fontId="15" fillId="11" borderId="16" xfId="0" applyFont="1" applyFill="1" applyBorder="1" applyAlignment="1">
      <alignment horizontal="center" vertical="center"/>
    </xf>
    <xf numFmtId="0" fontId="15" fillId="11" borderId="30" xfId="0" applyFont="1" applyFill="1" applyBorder="1" applyAlignment="1">
      <alignment horizontal="center" vertical="center"/>
    </xf>
    <xf numFmtId="0" fontId="17" fillId="0" borderId="35" xfId="0" applyFont="1" applyBorder="1" applyAlignment="1">
      <alignment horizontal="center" wrapText="1"/>
    </xf>
    <xf numFmtId="0" fontId="17" fillId="0" borderId="2" xfId="0" applyFont="1" applyBorder="1" applyAlignment="1">
      <alignment horizontal="center" wrapText="1"/>
    </xf>
    <xf numFmtId="165" fontId="15" fillId="0" borderId="61" xfId="0" applyNumberFormat="1" applyFont="1" applyBorder="1" applyAlignment="1">
      <alignment horizontal="right" vertical="center"/>
    </xf>
    <xf numFmtId="165" fontId="15" fillId="0" borderId="26" xfId="0" applyNumberFormat="1" applyFont="1" applyBorder="1" applyAlignment="1">
      <alignment horizontal="right" vertical="center"/>
    </xf>
    <xf numFmtId="165" fontId="15" fillId="0" borderId="27" xfId="0" applyNumberFormat="1" applyFont="1" applyBorder="1" applyAlignment="1">
      <alignment horizontal="right" vertical="center"/>
    </xf>
    <xf numFmtId="165" fontId="17" fillId="0" borderId="70" xfId="0" applyNumberFormat="1" applyFont="1" applyBorder="1" applyAlignment="1">
      <alignment horizontal="center" vertical="center" wrapText="1"/>
    </xf>
    <xf numFmtId="165" fontId="17" fillId="0" borderId="5" xfId="0" applyNumberFormat="1" applyFont="1" applyBorder="1" applyAlignment="1">
      <alignment horizontal="center" vertical="center" wrapText="1"/>
    </xf>
    <xf numFmtId="49" fontId="17" fillId="0" borderId="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vertical="center"/>
    </xf>
    <xf numFmtId="165" fontId="17" fillId="0" borderId="3" xfId="0" applyNumberFormat="1" applyFont="1" applyBorder="1" applyAlignment="1">
      <alignment horizontal="center" vertical="center"/>
    </xf>
    <xf numFmtId="165" fontId="16" fillId="0" borderId="0" xfId="0" applyNumberFormat="1" applyFont="1" applyAlignment="1">
      <alignment vertical="center"/>
    </xf>
    <xf numFmtId="165" fontId="16" fillId="0" borderId="19" xfId="0" applyNumberFormat="1" applyFont="1" applyBorder="1" applyAlignment="1">
      <alignment vertical="center"/>
    </xf>
    <xf numFmtId="165" fontId="16" fillId="0" borderId="68" xfId="0" applyNumberFormat="1" applyFont="1" applyBorder="1" applyAlignment="1">
      <alignment vertical="center"/>
    </xf>
    <xf numFmtId="0" fontId="17" fillId="0" borderId="70" xfId="0" applyFont="1" applyBorder="1" applyAlignment="1">
      <alignment wrapText="1"/>
    </xf>
    <xf numFmtId="0" fontId="16" fillId="0" borderId="5" xfId="0" applyFont="1" applyBorder="1"/>
    <xf numFmtId="0" fontId="16" fillId="0" borderId="54" xfId="0" applyFont="1" applyBorder="1"/>
    <xf numFmtId="0" fontId="29" fillId="0" borderId="0" xfId="0" applyFont="1" applyAlignment="1">
      <alignment horizontal="left"/>
    </xf>
    <xf numFmtId="0" fontId="13" fillId="2" borderId="0" xfId="0" applyFont="1" applyFill="1" applyAlignment="1">
      <alignment horizontal="left"/>
    </xf>
    <xf numFmtId="0" fontId="3" fillId="2" borderId="0" xfId="0" applyFont="1" applyFill="1" applyAlignment="1">
      <alignment horizontal="left"/>
    </xf>
    <xf numFmtId="0" fontId="17" fillId="0" borderId="35" xfId="0" applyFont="1" applyBorder="1" applyAlignment="1">
      <alignment horizontal="center" vertical="center" wrapText="1"/>
    </xf>
    <xf numFmtId="0" fontId="16" fillId="0" borderId="35" xfId="0" applyFont="1" applyBorder="1" applyAlignment="1">
      <alignment vertical="center"/>
    </xf>
    <xf numFmtId="0" fontId="17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49" fontId="17" fillId="0" borderId="71" xfId="0" applyNumberFormat="1" applyFont="1" applyBorder="1" applyAlignment="1">
      <alignment horizontal="center" vertical="center" wrapText="1"/>
    </xf>
    <xf numFmtId="0" fontId="16" fillId="0" borderId="62" xfId="0" applyFont="1" applyBorder="1" applyAlignment="1">
      <alignment vertical="center"/>
    </xf>
    <xf numFmtId="0" fontId="17" fillId="0" borderId="36" xfId="0" applyFont="1" applyBorder="1" applyAlignment="1">
      <alignment horizontal="center" vertical="center" wrapText="1"/>
    </xf>
    <xf numFmtId="0" fontId="16" fillId="0" borderId="36" xfId="0" applyFont="1" applyBorder="1" applyAlignment="1">
      <alignment vertical="center"/>
    </xf>
    <xf numFmtId="0" fontId="15" fillId="7" borderId="61" xfId="0" applyFont="1" applyFill="1" applyBorder="1" applyAlignment="1">
      <alignment horizontal="center" vertical="center"/>
    </xf>
    <xf numFmtId="0" fontId="15" fillId="7" borderId="26" xfId="0" applyFont="1" applyFill="1" applyBorder="1" applyAlignment="1">
      <alignment horizontal="center" vertical="center"/>
    </xf>
    <xf numFmtId="0" fontId="15" fillId="7" borderId="27" xfId="0" applyFont="1" applyFill="1" applyBorder="1" applyAlignment="1">
      <alignment horizontal="center" vertical="center"/>
    </xf>
    <xf numFmtId="0" fontId="34" fillId="0" borderId="0" xfId="0" applyFont="1" applyAlignment="1">
      <alignment horizontal="center"/>
    </xf>
    <xf numFmtId="0" fontId="34" fillId="0" borderId="28" xfId="0" applyFont="1" applyBorder="1" applyAlignment="1">
      <alignment horizontal="center"/>
    </xf>
    <xf numFmtId="0" fontId="17" fillId="0" borderId="71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17" fillId="0" borderId="72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74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64" xfId="0" applyFont="1" applyBorder="1" applyAlignment="1">
      <alignment horizontal="center" vertical="center" wrapText="1"/>
    </xf>
    <xf numFmtId="164" fontId="15" fillId="0" borderId="61" xfId="0" applyNumberFormat="1" applyFont="1" applyBorder="1" applyAlignment="1">
      <alignment horizontal="right" vertical="center"/>
    </xf>
    <xf numFmtId="164" fontId="15" fillId="0" borderId="26" xfId="0" applyNumberFormat="1" applyFont="1" applyBorder="1" applyAlignment="1">
      <alignment horizontal="right" vertical="center"/>
    </xf>
    <xf numFmtId="164" fontId="15" fillId="0" borderId="27" xfId="0" applyNumberFormat="1" applyFont="1" applyBorder="1" applyAlignment="1">
      <alignment horizontal="right" vertical="center"/>
    </xf>
    <xf numFmtId="0" fontId="17" fillId="0" borderId="70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164" fontId="15" fillId="0" borderId="31" xfId="0" applyNumberFormat="1" applyFont="1" applyBorder="1" applyAlignment="1">
      <alignment horizontal="right" vertical="center"/>
    </xf>
    <xf numFmtId="164" fontId="15" fillId="0" borderId="28" xfId="0" applyNumberFormat="1" applyFont="1" applyBorder="1" applyAlignment="1">
      <alignment horizontal="right" vertical="center"/>
    </xf>
    <xf numFmtId="164" fontId="15" fillId="0" borderId="29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165" fontId="15" fillId="0" borderId="31" xfId="0" applyNumberFormat="1" applyFont="1" applyBorder="1" applyAlignment="1">
      <alignment horizontal="right" vertical="center"/>
    </xf>
    <xf numFmtId="165" fontId="15" fillId="0" borderId="28" xfId="0" applyNumberFormat="1" applyFont="1" applyBorder="1" applyAlignment="1">
      <alignment horizontal="right" vertical="center"/>
    </xf>
    <xf numFmtId="165" fontId="15" fillId="0" borderId="29" xfId="0" applyNumberFormat="1" applyFont="1" applyBorder="1" applyAlignment="1">
      <alignment horizontal="right" vertical="center"/>
    </xf>
    <xf numFmtId="0" fontId="25" fillId="0" borderId="0" xfId="0" applyFont="1" applyAlignment="1">
      <alignment horizontal="left"/>
    </xf>
    <xf numFmtId="165" fontId="17" fillId="0" borderId="73" xfId="0" applyNumberFormat="1" applyFont="1" applyBorder="1" applyAlignment="1">
      <alignment horizontal="center" vertical="center" wrapText="1"/>
    </xf>
    <xf numFmtId="165" fontId="17" fillId="0" borderId="16" xfId="0" applyNumberFormat="1" applyFont="1" applyBorder="1" applyAlignment="1">
      <alignment horizontal="center" vertical="center" wrapText="1"/>
    </xf>
    <xf numFmtId="165" fontId="17" fillId="0" borderId="30" xfId="0" applyNumberFormat="1" applyFont="1" applyBorder="1" applyAlignment="1">
      <alignment horizontal="center" vertical="center" wrapText="1"/>
    </xf>
    <xf numFmtId="165" fontId="17" fillId="0" borderId="19" xfId="0" applyNumberFormat="1" applyFont="1" applyBorder="1" applyAlignment="1">
      <alignment horizontal="center" vertical="center" wrapText="1"/>
    </xf>
    <xf numFmtId="165" fontId="17" fillId="0" borderId="68" xfId="0" applyNumberFormat="1" applyFont="1" applyBorder="1" applyAlignment="1">
      <alignment horizontal="center" vertical="center" wrapText="1"/>
    </xf>
    <xf numFmtId="165" fontId="17" fillId="0" borderId="75" xfId="0" applyNumberFormat="1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  <pageSetUpPr fitToPage="1"/>
  </sheetPr>
  <dimension ref="A1:AL41"/>
  <sheetViews>
    <sheetView showGridLines="0" showZeros="0" tabSelected="1" zoomScaleNormal="100" zoomScaleSheetLayoutView="90" workbookViewId="0">
      <selection activeCell="J46" sqref="J46"/>
    </sheetView>
  </sheetViews>
  <sheetFormatPr defaultColWidth="9.1796875" defaultRowHeight="12.5"/>
  <cols>
    <col min="1" max="1" width="1.7265625" style="1" customWidth="1"/>
    <col min="2" max="2" width="1" style="1" customWidth="1"/>
    <col min="3" max="3" width="2.7265625" style="1" customWidth="1"/>
    <col min="4" max="4" width="10.54296875" style="1" customWidth="1"/>
    <col min="5" max="5" width="10" style="1" customWidth="1"/>
    <col min="6" max="6" width="11.54296875" style="65" customWidth="1"/>
    <col min="7" max="7" width="13.81640625" style="1" customWidth="1"/>
    <col min="8" max="8" width="36.54296875" style="1" customWidth="1"/>
    <col min="9" max="9" width="11.81640625" style="1" customWidth="1"/>
    <col min="10" max="12" width="11.81640625" style="65" customWidth="1"/>
    <col min="13" max="15" width="11.54296875" style="25" customWidth="1"/>
    <col min="16" max="16" width="12.453125" style="25" customWidth="1"/>
    <col min="17" max="17" width="0.81640625" style="25" customWidth="1"/>
    <col min="18" max="18" width="1.54296875" style="1" customWidth="1"/>
    <col min="19" max="19" width="1.453125" style="1" customWidth="1"/>
    <col min="20" max="20" width="10.1796875" style="1" customWidth="1"/>
    <col min="21" max="21" width="10.26953125" style="1" customWidth="1"/>
    <col min="22" max="26" width="5.7265625" style="1" customWidth="1"/>
    <col min="27" max="27" width="13" style="25" customWidth="1"/>
    <col min="28" max="28" width="50.453125" style="1" bestFit="1" customWidth="1"/>
    <col min="29" max="29" width="0.81640625" style="1" customWidth="1"/>
    <col min="30" max="30" width="10.1796875" style="1" customWidth="1"/>
    <col min="31" max="31" width="10.26953125" style="1" customWidth="1"/>
    <col min="32" max="36" width="5.7265625" style="1" customWidth="1"/>
    <col min="37" max="37" width="9.1796875" style="1"/>
    <col min="38" max="38" width="54.54296875" style="1" bestFit="1" customWidth="1"/>
    <col min="39" max="16384" width="9.1796875" style="1"/>
  </cols>
  <sheetData>
    <row r="1" spans="1:38" ht="9" customHeight="1">
      <c r="A1" s="86"/>
      <c r="B1" s="87"/>
      <c r="C1" s="87"/>
      <c r="D1" s="87"/>
      <c r="E1" s="87"/>
      <c r="F1" s="88"/>
      <c r="G1" s="87"/>
      <c r="H1" s="87"/>
      <c r="I1" s="87"/>
      <c r="J1" s="88"/>
      <c r="K1" s="88"/>
      <c r="L1" s="88"/>
      <c r="M1" s="89"/>
      <c r="N1" s="89"/>
      <c r="O1" s="89"/>
      <c r="P1" s="89"/>
      <c r="Q1" s="39"/>
      <c r="R1" s="38"/>
      <c r="S1" s="148"/>
    </row>
    <row r="2" spans="1:38" ht="4.5" customHeight="1">
      <c r="A2" s="90"/>
      <c r="B2" s="2"/>
      <c r="C2" s="2"/>
      <c r="D2" s="2"/>
      <c r="E2" s="2"/>
      <c r="F2" s="91"/>
      <c r="G2" s="2"/>
      <c r="H2" s="2"/>
      <c r="I2" s="2"/>
      <c r="J2" s="91"/>
      <c r="K2" s="91"/>
      <c r="L2" s="91"/>
      <c r="M2" s="92"/>
      <c r="N2" s="92"/>
      <c r="O2" s="92"/>
      <c r="P2" s="92"/>
      <c r="R2" s="40"/>
      <c r="S2" s="148"/>
    </row>
    <row r="3" spans="1:38" ht="17.25" customHeight="1">
      <c r="A3" s="90"/>
      <c r="B3" s="2"/>
      <c r="C3" s="478" t="s">
        <v>5</v>
      </c>
      <c r="D3" s="478"/>
      <c r="E3" s="478"/>
      <c r="F3" s="478"/>
      <c r="G3" s="478"/>
      <c r="H3" s="456" t="s">
        <v>84</v>
      </c>
      <c r="I3" s="221"/>
      <c r="J3" s="222"/>
      <c r="K3" s="222"/>
      <c r="L3" s="222"/>
      <c r="M3" s="223"/>
      <c r="R3" s="40"/>
      <c r="S3" s="148"/>
      <c r="U3" s="149"/>
      <c r="V3" s="149"/>
      <c r="W3" s="149"/>
      <c r="X3" s="149"/>
      <c r="Y3" s="149"/>
      <c r="Z3" s="479"/>
      <c r="AA3" s="480"/>
      <c r="AE3" s="149"/>
      <c r="AF3" s="149"/>
      <c r="AG3" s="149"/>
      <c r="AH3" s="149"/>
      <c r="AI3" s="149"/>
    </row>
    <row r="4" spans="1:38" ht="9" customHeight="1">
      <c r="A4" s="90"/>
      <c r="B4" s="2"/>
      <c r="I4" s="221"/>
      <c r="J4" s="222"/>
      <c r="K4" s="222"/>
      <c r="L4" s="222"/>
      <c r="M4" s="223"/>
      <c r="R4" s="40"/>
      <c r="S4" s="148"/>
      <c r="U4" s="149"/>
      <c r="V4" s="149"/>
      <c r="W4" s="149"/>
      <c r="X4" s="149"/>
      <c r="Y4" s="149"/>
      <c r="Z4" s="152"/>
      <c r="AA4" s="153"/>
      <c r="AE4" s="149"/>
      <c r="AF4" s="149"/>
      <c r="AG4" s="149"/>
      <c r="AH4" s="149"/>
      <c r="AI4" s="149"/>
      <c r="AJ4" s="152"/>
    </row>
    <row r="5" spans="1:38" ht="17.25" customHeight="1">
      <c r="A5" s="90"/>
      <c r="B5" s="2"/>
      <c r="D5" s="224" t="s">
        <v>59</v>
      </c>
      <c r="E5" s="224"/>
      <c r="F5" s="225"/>
      <c r="G5" s="226" t="s">
        <v>65</v>
      </c>
      <c r="H5" s="227"/>
      <c r="I5" s="221"/>
      <c r="J5" s="222"/>
      <c r="K5" s="222"/>
      <c r="L5" s="222"/>
      <c r="M5" s="223"/>
      <c r="R5" s="40"/>
      <c r="S5" s="148"/>
      <c r="U5" s="149"/>
      <c r="V5" s="149"/>
      <c r="W5" s="149"/>
      <c r="X5" s="149"/>
      <c r="Y5" s="149"/>
      <c r="Z5" s="150"/>
      <c r="AA5" s="154"/>
      <c r="AE5" s="149"/>
      <c r="AF5" s="149"/>
      <c r="AG5" s="149"/>
      <c r="AH5" s="149"/>
      <c r="AI5" s="149"/>
      <c r="AJ5" s="150"/>
    </row>
    <row r="6" spans="1:38" ht="17.25" customHeight="1">
      <c r="A6" s="90"/>
      <c r="B6" s="2"/>
      <c r="C6" s="228"/>
      <c r="D6" s="227"/>
      <c r="E6" s="227"/>
      <c r="F6" s="225"/>
      <c r="G6" s="229" t="s">
        <v>85</v>
      </c>
      <c r="I6" s="221"/>
      <c r="J6" s="222"/>
      <c r="K6" s="222"/>
      <c r="L6" s="222"/>
      <c r="M6" s="223"/>
      <c r="R6" s="40"/>
      <c r="S6" s="148"/>
      <c r="U6" s="149"/>
      <c r="V6" s="149"/>
      <c r="W6" s="149"/>
      <c r="X6" s="149"/>
      <c r="Y6" s="149"/>
      <c r="Z6" s="150"/>
      <c r="AA6" s="154"/>
      <c r="AE6" s="149"/>
      <c r="AF6" s="149"/>
      <c r="AG6" s="149"/>
      <c r="AH6" s="149"/>
      <c r="AI6" s="149"/>
      <c r="AJ6" s="150"/>
    </row>
    <row r="7" spans="1:38" ht="6.75" customHeight="1">
      <c r="A7" s="90"/>
      <c r="B7" s="2"/>
      <c r="C7" s="228"/>
      <c r="D7" s="230"/>
      <c r="E7" s="230"/>
      <c r="F7" s="231"/>
      <c r="H7" s="227"/>
      <c r="I7" s="221"/>
      <c r="J7" s="222"/>
      <c r="K7" s="222"/>
      <c r="L7" s="222"/>
      <c r="M7" s="223"/>
      <c r="R7" s="40"/>
      <c r="S7" s="148"/>
      <c r="U7" s="149"/>
      <c r="V7" s="149"/>
      <c r="W7" s="149"/>
      <c r="X7" s="149"/>
      <c r="Y7" s="149"/>
      <c r="Z7" s="150"/>
      <c r="AA7" s="154"/>
      <c r="AE7" s="149"/>
      <c r="AF7" s="149"/>
      <c r="AG7" s="149"/>
      <c r="AH7" s="149"/>
      <c r="AI7" s="149"/>
      <c r="AJ7" s="150"/>
    </row>
    <row r="8" spans="1:38" ht="14.25" customHeight="1">
      <c r="A8" s="90"/>
      <c r="B8" s="2"/>
      <c r="D8" s="229" t="s">
        <v>70</v>
      </c>
      <c r="E8" s="229"/>
      <c r="I8" s="221"/>
      <c r="J8" s="222"/>
      <c r="K8" s="222"/>
      <c r="L8" s="222"/>
      <c r="M8" s="223"/>
      <c r="R8" s="40"/>
      <c r="S8" s="148"/>
      <c r="Z8" s="155"/>
      <c r="AA8" s="154"/>
      <c r="AJ8" s="155"/>
    </row>
    <row r="9" spans="1:38" ht="14.25" customHeight="1">
      <c r="A9" s="90"/>
      <c r="B9" s="2"/>
      <c r="D9" s="229" t="s">
        <v>71</v>
      </c>
      <c r="E9" s="229"/>
      <c r="I9" s="221"/>
      <c r="J9" s="222"/>
      <c r="K9" s="222"/>
      <c r="L9" s="222"/>
      <c r="M9" s="223"/>
      <c r="R9" s="40"/>
      <c r="S9" s="148"/>
      <c r="Z9" s="156"/>
      <c r="AA9" s="157"/>
      <c r="AJ9" s="156"/>
    </row>
    <row r="10" spans="1:38" ht="14.25" customHeight="1">
      <c r="A10" s="90"/>
      <c r="B10" s="2"/>
      <c r="D10" s="229" t="s">
        <v>86</v>
      </c>
      <c r="E10" s="229"/>
      <c r="I10" s="221"/>
      <c r="J10" s="222"/>
      <c r="K10" s="222"/>
      <c r="L10" s="222"/>
      <c r="M10" s="223"/>
      <c r="R10" s="40"/>
      <c r="S10" s="148"/>
      <c r="Z10" s="156"/>
      <c r="AA10" s="157"/>
      <c r="AJ10" s="156"/>
    </row>
    <row r="11" spans="1:38" ht="17.25" customHeight="1">
      <c r="A11" s="90"/>
      <c r="B11" s="2"/>
      <c r="C11" s="492" t="s">
        <v>83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41"/>
      <c r="R11" s="40"/>
      <c r="S11" s="148"/>
    </row>
    <row r="12" spans="1:38" ht="12.75" customHeight="1" thickBot="1">
      <c r="A12" s="90"/>
      <c r="B12" s="2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41"/>
      <c r="R12" s="40"/>
      <c r="S12" s="148"/>
    </row>
    <row r="13" spans="1:38" ht="3" customHeight="1" thickBot="1">
      <c r="A13" s="90"/>
      <c r="B13" s="2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2"/>
      <c r="Q13" s="41"/>
      <c r="R13" s="40"/>
      <c r="S13" s="148"/>
    </row>
    <row r="14" spans="1:38" s="66" customFormat="1" ht="15.75" customHeight="1" thickBot="1">
      <c r="A14" s="93"/>
      <c r="B14" s="94"/>
      <c r="C14" s="489" t="s">
        <v>63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67"/>
      <c r="R14" s="68"/>
      <c r="S14" s="158"/>
      <c r="T14" s="459" t="s">
        <v>32</v>
      </c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1"/>
    </row>
    <row r="15" spans="1:38" s="5" customFormat="1" ht="13.5" customHeight="1">
      <c r="A15" s="95"/>
      <c r="B15" s="96"/>
      <c r="C15" s="475"/>
      <c r="D15" s="481" t="s">
        <v>9</v>
      </c>
      <c r="E15" s="483" t="s">
        <v>20</v>
      </c>
      <c r="F15" s="485" t="s">
        <v>21</v>
      </c>
      <c r="G15" s="487" t="s">
        <v>10</v>
      </c>
      <c r="H15" s="483" t="s">
        <v>0</v>
      </c>
      <c r="I15" s="483" t="s">
        <v>74</v>
      </c>
      <c r="J15" s="469" t="s">
        <v>23</v>
      </c>
      <c r="K15" s="469" t="s">
        <v>80</v>
      </c>
      <c r="L15" s="469" t="s">
        <v>24</v>
      </c>
      <c r="M15" s="471" t="s">
        <v>39</v>
      </c>
      <c r="N15" s="472"/>
      <c r="O15" s="472"/>
      <c r="P15" s="467" t="s">
        <v>22</v>
      </c>
      <c r="Q15" s="74"/>
      <c r="R15" s="75"/>
      <c r="S15" s="7"/>
      <c r="T15" s="462" t="s">
        <v>23</v>
      </c>
      <c r="U15" s="463" t="s">
        <v>24</v>
      </c>
      <c r="V15" s="463" t="s">
        <v>26</v>
      </c>
      <c r="W15" s="463" t="s">
        <v>27</v>
      </c>
      <c r="X15" s="444"/>
      <c r="Y15" s="463" t="s">
        <v>28</v>
      </c>
      <c r="Z15" s="463" t="s">
        <v>29</v>
      </c>
      <c r="AA15" s="457" t="s">
        <v>11</v>
      </c>
      <c r="AB15" s="463" t="s">
        <v>76</v>
      </c>
      <c r="AC15" s="446"/>
      <c r="AD15" s="462" t="s">
        <v>23</v>
      </c>
      <c r="AE15" s="463" t="s">
        <v>24</v>
      </c>
      <c r="AF15" s="463" t="s">
        <v>26</v>
      </c>
      <c r="AG15" s="463" t="s">
        <v>27</v>
      </c>
      <c r="AH15" s="444"/>
      <c r="AI15" s="463" t="s">
        <v>28</v>
      </c>
      <c r="AJ15" s="463" t="s">
        <v>29</v>
      </c>
      <c r="AK15" s="457" t="s">
        <v>64</v>
      </c>
      <c r="AL15" s="458" t="s">
        <v>77</v>
      </c>
    </row>
    <row r="16" spans="1:38" s="5" customFormat="1" ht="11.5">
      <c r="A16" s="95"/>
      <c r="B16" s="96"/>
      <c r="C16" s="476"/>
      <c r="D16" s="482"/>
      <c r="E16" s="484"/>
      <c r="F16" s="484"/>
      <c r="G16" s="488"/>
      <c r="H16" s="484"/>
      <c r="I16" s="484"/>
      <c r="J16" s="470"/>
      <c r="K16" s="470"/>
      <c r="L16" s="470"/>
      <c r="M16" s="473"/>
      <c r="N16" s="474"/>
      <c r="O16" s="474"/>
      <c r="P16" s="468"/>
      <c r="Q16" s="76"/>
      <c r="R16" s="75"/>
      <c r="S16" s="7"/>
      <c r="T16" s="462"/>
      <c r="U16" s="463"/>
      <c r="V16" s="463"/>
      <c r="W16" s="463"/>
      <c r="X16" s="444"/>
      <c r="Y16" s="463"/>
      <c r="Z16" s="463"/>
      <c r="AA16" s="457"/>
      <c r="AB16" s="463"/>
      <c r="AC16" s="446"/>
      <c r="AD16" s="462"/>
      <c r="AE16" s="463"/>
      <c r="AF16" s="463"/>
      <c r="AG16" s="463"/>
      <c r="AH16" s="444"/>
      <c r="AI16" s="463"/>
      <c r="AJ16" s="463"/>
      <c r="AK16" s="457"/>
      <c r="AL16" s="458"/>
    </row>
    <row r="17" spans="1:38" s="5" customFormat="1" ht="11.5">
      <c r="A17" s="95"/>
      <c r="B17" s="96"/>
      <c r="C17" s="476"/>
      <c r="D17" s="482"/>
      <c r="E17" s="484"/>
      <c r="F17" s="484"/>
      <c r="G17" s="488"/>
      <c r="H17" s="484"/>
      <c r="I17" s="484"/>
      <c r="J17" s="470"/>
      <c r="K17" s="470"/>
      <c r="L17" s="470"/>
      <c r="M17" s="77" t="s">
        <v>1</v>
      </c>
      <c r="N17" s="78" t="s">
        <v>2</v>
      </c>
      <c r="O17" s="79" t="s">
        <v>3</v>
      </c>
      <c r="P17" s="468"/>
      <c r="Q17" s="76"/>
      <c r="R17" s="75"/>
      <c r="S17" s="7"/>
      <c r="T17" s="462"/>
      <c r="U17" s="463"/>
      <c r="V17" s="463"/>
      <c r="W17" s="463"/>
      <c r="X17" s="444"/>
      <c r="Y17" s="463"/>
      <c r="Z17" s="463"/>
      <c r="AA17" s="457"/>
      <c r="AB17" s="463"/>
      <c r="AC17" s="446"/>
      <c r="AD17" s="462"/>
      <c r="AE17" s="463"/>
      <c r="AF17" s="463"/>
      <c r="AG17" s="463"/>
      <c r="AH17" s="444"/>
      <c r="AI17" s="463"/>
      <c r="AJ17" s="463"/>
      <c r="AK17" s="457"/>
      <c r="AL17" s="458"/>
    </row>
    <row r="18" spans="1:38" s="5" customFormat="1" ht="12" thickBot="1">
      <c r="A18" s="95"/>
      <c r="B18" s="96"/>
      <c r="C18" s="477"/>
      <c r="D18" s="482"/>
      <c r="E18" s="484"/>
      <c r="F18" s="486"/>
      <c r="G18" s="488"/>
      <c r="H18" s="484"/>
      <c r="I18" s="484"/>
      <c r="J18" s="470"/>
      <c r="K18" s="470"/>
      <c r="L18" s="470"/>
      <c r="M18" s="77" t="s">
        <v>4</v>
      </c>
      <c r="N18" s="78" t="s">
        <v>4</v>
      </c>
      <c r="O18" s="79" t="s">
        <v>4</v>
      </c>
      <c r="P18" s="232" t="s">
        <v>4</v>
      </c>
      <c r="Q18" s="76"/>
      <c r="R18" s="75"/>
      <c r="S18" s="7"/>
      <c r="T18" s="462"/>
      <c r="U18" s="463"/>
      <c r="V18" s="463"/>
      <c r="W18" s="463"/>
      <c r="X18" s="444" t="s">
        <v>75</v>
      </c>
      <c r="Y18" s="463"/>
      <c r="Z18" s="463"/>
      <c r="AA18" s="457"/>
      <c r="AB18" s="463"/>
      <c r="AC18" s="446"/>
      <c r="AD18" s="462"/>
      <c r="AE18" s="463"/>
      <c r="AF18" s="463"/>
      <c r="AG18" s="463"/>
      <c r="AH18" s="444" t="s">
        <v>75</v>
      </c>
      <c r="AI18" s="463"/>
      <c r="AJ18" s="463"/>
      <c r="AK18" s="457"/>
      <c r="AL18" s="458"/>
    </row>
    <row r="19" spans="1:38" s="45" customFormat="1" ht="26.25" customHeight="1" thickBot="1">
      <c r="A19" s="97"/>
      <c r="B19" s="98"/>
      <c r="C19" s="233" t="s">
        <v>8</v>
      </c>
      <c r="D19" s="234">
        <v>1234567</v>
      </c>
      <c r="E19" s="163"/>
      <c r="F19" s="438" t="s">
        <v>87</v>
      </c>
      <c r="G19" s="235" t="s">
        <v>62</v>
      </c>
      <c r="H19" s="42" t="s">
        <v>34</v>
      </c>
      <c r="I19" s="439" t="s">
        <v>88</v>
      </c>
      <c r="J19" s="236" t="s">
        <v>79</v>
      </c>
      <c r="K19" s="236" t="s">
        <v>81</v>
      </c>
      <c r="L19" s="237" t="s">
        <v>30</v>
      </c>
      <c r="M19" s="238">
        <f>1000*2</f>
        <v>2000</v>
      </c>
      <c r="N19" s="239">
        <f t="shared" ref="N19:N29" si="0">M19*0.2</f>
        <v>400</v>
      </c>
      <c r="O19" s="240">
        <f t="shared" ref="O19:O29" si="1">SUM(M19:N19)</f>
        <v>2400</v>
      </c>
      <c r="P19" s="241">
        <f>O19/2</f>
        <v>1200</v>
      </c>
      <c r="Q19" s="43"/>
      <c r="R19" s="44"/>
      <c r="S19" s="159"/>
      <c r="T19" s="160" t="str">
        <f>J19</f>
        <v>4567</v>
      </c>
      <c r="U19" s="161" t="str">
        <f>L19</f>
        <v>A1234567</v>
      </c>
      <c r="V19" s="161"/>
      <c r="W19" s="161"/>
      <c r="X19" s="161"/>
      <c r="Y19" s="162" t="s">
        <v>25</v>
      </c>
      <c r="Z19" s="163" t="s">
        <v>31</v>
      </c>
      <c r="AA19" s="164">
        <f>P19</f>
        <v>1200</v>
      </c>
      <c r="AB19" s="165" t="str">
        <f>"ACC EXP - "&amp;D19&amp;" - "&amp;G19&amp;" - "&amp;H19</f>
        <v>ACC EXP - 1234567 - ABC Ltd - PC laptop model 1454 1 of 2</v>
      </c>
      <c r="AC19" s="447"/>
      <c r="AD19" s="160" t="str">
        <f>T19</f>
        <v>4567</v>
      </c>
      <c r="AE19" s="161" t="str">
        <f>U19</f>
        <v>A1234567</v>
      </c>
      <c r="AF19" s="161"/>
      <c r="AG19" s="161"/>
      <c r="AH19" s="161"/>
      <c r="AI19" s="162" t="s">
        <v>25</v>
      </c>
      <c r="AJ19" s="163" t="s">
        <v>31</v>
      </c>
      <c r="AK19" s="164">
        <f>-AA19</f>
        <v>-1200</v>
      </c>
      <c r="AL19" s="166" t="str">
        <f>"ACC EXP - "&amp;D19&amp;" - "&amp;G19&amp;" - "&amp;H19&amp;" - REV"</f>
        <v>ACC EXP - 1234567 - ABC Ltd - PC laptop model 1454 1 of 2 - REV</v>
      </c>
    </row>
    <row r="20" spans="1:38" s="16" customFormat="1" ht="27" customHeight="1">
      <c r="A20" s="99"/>
      <c r="B20" s="100"/>
      <c r="C20" s="101">
        <v>1</v>
      </c>
      <c r="D20" s="46"/>
      <c r="E20" s="47"/>
      <c r="F20" s="47"/>
      <c r="G20" s="48"/>
      <c r="H20" s="102"/>
      <c r="I20" s="417"/>
      <c r="J20" s="49"/>
      <c r="K20" s="49"/>
      <c r="L20" s="50"/>
      <c r="M20" s="51"/>
      <c r="N20" s="51">
        <f t="shared" si="0"/>
        <v>0</v>
      </c>
      <c r="O20" s="51">
        <f t="shared" si="1"/>
        <v>0</v>
      </c>
      <c r="P20" s="418"/>
      <c r="Q20" s="52"/>
      <c r="R20" s="40"/>
      <c r="S20" s="148"/>
      <c r="T20" s="167">
        <f t="shared" ref="T20:T30" si="2">J20</f>
        <v>0</v>
      </c>
      <c r="U20" s="168">
        <f t="shared" ref="U20:U30" si="3">L20</f>
        <v>0</v>
      </c>
      <c r="V20" s="168"/>
      <c r="W20" s="168"/>
      <c r="X20" s="168"/>
      <c r="Y20" s="169" t="s">
        <v>25</v>
      </c>
      <c r="Z20" s="170" t="s">
        <v>31</v>
      </c>
      <c r="AA20" s="171">
        <f t="shared" ref="AA20:AA30" si="4">P20</f>
        <v>0</v>
      </c>
      <c r="AB20" s="423" t="str">
        <f t="shared" ref="AB20:AB30" si="5">"ACC EXP - "&amp;D20&amp;" - "&amp;G20&amp;" - "&amp;H20</f>
        <v xml:space="preserve">ACC EXP -  -  - </v>
      </c>
      <c r="AC20" s="448"/>
      <c r="AD20" s="167">
        <f t="shared" ref="AD20:AD30" si="6">T20</f>
        <v>0</v>
      </c>
      <c r="AE20" s="168">
        <f t="shared" ref="AE20:AE30" si="7">U20</f>
        <v>0</v>
      </c>
      <c r="AF20" s="168"/>
      <c r="AG20" s="168"/>
      <c r="AH20" s="168"/>
      <c r="AI20" s="169" t="s">
        <v>25</v>
      </c>
      <c r="AJ20" s="170" t="s">
        <v>31</v>
      </c>
      <c r="AK20" s="429">
        <f t="shared" ref="AK20:AK30" si="8">-AA20</f>
        <v>0</v>
      </c>
      <c r="AL20" s="424" t="str">
        <f t="shared" ref="AL20:AL30" si="9">"ACC EXP - "&amp;D20&amp;" - "&amp;G20&amp;" - "&amp;H20&amp;" - REV"</f>
        <v>ACC EXP -  -  -  - REV</v>
      </c>
    </row>
    <row r="21" spans="1:38" s="16" customFormat="1" ht="27" customHeight="1">
      <c r="A21" s="99"/>
      <c r="B21" s="100"/>
      <c r="C21" s="103">
        <f>C20+1</f>
        <v>2</v>
      </c>
      <c r="D21" s="53"/>
      <c r="E21" s="54"/>
      <c r="F21" s="54"/>
      <c r="G21" s="55"/>
      <c r="H21" s="104"/>
      <c r="I21" s="54"/>
      <c r="J21" s="56"/>
      <c r="K21" s="56"/>
      <c r="L21" s="57"/>
      <c r="M21" s="58"/>
      <c r="N21" s="51">
        <f t="shared" si="0"/>
        <v>0</v>
      </c>
      <c r="O21" s="51">
        <f t="shared" si="1"/>
        <v>0</v>
      </c>
      <c r="P21" s="419"/>
      <c r="Q21" s="52"/>
      <c r="R21" s="40"/>
      <c r="S21" s="148"/>
      <c r="T21" s="167">
        <f t="shared" si="2"/>
        <v>0</v>
      </c>
      <c r="U21" s="168">
        <f t="shared" si="3"/>
        <v>0</v>
      </c>
      <c r="V21" s="168"/>
      <c r="W21" s="168"/>
      <c r="X21" s="168"/>
      <c r="Y21" s="169" t="s">
        <v>25</v>
      </c>
      <c r="Z21" s="170" t="s">
        <v>31</v>
      </c>
      <c r="AA21" s="171">
        <f t="shared" si="4"/>
        <v>0</v>
      </c>
      <c r="AB21" s="427" t="str">
        <f t="shared" si="5"/>
        <v xml:space="preserve">ACC EXP -  -  - </v>
      </c>
      <c r="AC21" s="449"/>
      <c r="AD21" s="167">
        <f t="shared" si="6"/>
        <v>0</v>
      </c>
      <c r="AE21" s="168">
        <f t="shared" si="7"/>
        <v>0</v>
      </c>
      <c r="AF21" s="168"/>
      <c r="AG21" s="168"/>
      <c r="AH21" s="168"/>
      <c r="AI21" s="169" t="s">
        <v>25</v>
      </c>
      <c r="AJ21" s="170" t="s">
        <v>31</v>
      </c>
      <c r="AK21" s="428">
        <f t="shared" si="8"/>
        <v>0</v>
      </c>
      <c r="AL21" s="453" t="str">
        <f t="shared" si="9"/>
        <v>ACC EXP -  -  -  - REV</v>
      </c>
    </row>
    <row r="22" spans="1:38" s="16" customFormat="1" ht="27" customHeight="1">
      <c r="A22" s="99"/>
      <c r="B22" s="100"/>
      <c r="C22" s="103">
        <f t="shared" ref="C22:C30" si="10">C21+1</f>
        <v>3</v>
      </c>
      <c r="D22" s="53"/>
      <c r="E22" s="54"/>
      <c r="F22" s="54"/>
      <c r="G22" s="55"/>
      <c r="H22" s="104"/>
      <c r="I22" s="54"/>
      <c r="J22" s="56"/>
      <c r="K22" s="56"/>
      <c r="L22" s="57"/>
      <c r="M22" s="58"/>
      <c r="N22" s="51">
        <f t="shared" si="0"/>
        <v>0</v>
      </c>
      <c r="O22" s="51">
        <f t="shared" si="1"/>
        <v>0</v>
      </c>
      <c r="P22" s="419"/>
      <c r="Q22" s="52"/>
      <c r="R22" s="40"/>
      <c r="S22" s="148"/>
      <c r="T22" s="167">
        <f t="shared" si="2"/>
        <v>0</v>
      </c>
      <c r="U22" s="168">
        <f t="shared" si="3"/>
        <v>0</v>
      </c>
      <c r="V22" s="168"/>
      <c r="W22" s="168"/>
      <c r="X22" s="168"/>
      <c r="Y22" s="169" t="s">
        <v>25</v>
      </c>
      <c r="Z22" s="170" t="s">
        <v>31</v>
      </c>
      <c r="AA22" s="171">
        <f t="shared" si="4"/>
        <v>0</v>
      </c>
      <c r="AB22" s="427" t="str">
        <f t="shared" si="5"/>
        <v xml:space="preserve">ACC EXP -  -  - </v>
      </c>
      <c r="AC22" s="449"/>
      <c r="AD22" s="167">
        <f t="shared" si="6"/>
        <v>0</v>
      </c>
      <c r="AE22" s="168">
        <f t="shared" si="7"/>
        <v>0</v>
      </c>
      <c r="AF22" s="168"/>
      <c r="AG22" s="168"/>
      <c r="AH22" s="168"/>
      <c r="AI22" s="169" t="s">
        <v>25</v>
      </c>
      <c r="AJ22" s="170" t="s">
        <v>31</v>
      </c>
      <c r="AK22" s="428">
        <f t="shared" si="8"/>
        <v>0</v>
      </c>
      <c r="AL22" s="453" t="str">
        <f t="shared" si="9"/>
        <v>ACC EXP -  -  -  - REV</v>
      </c>
    </row>
    <row r="23" spans="1:38" s="16" customFormat="1" ht="27" customHeight="1">
      <c r="A23" s="99"/>
      <c r="B23" s="100"/>
      <c r="C23" s="103">
        <f t="shared" si="10"/>
        <v>4</v>
      </c>
      <c r="D23" s="53"/>
      <c r="E23" s="54"/>
      <c r="F23" s="54"/>
      <c r="G23" s="55"/>
      <c r="H23" s="104"/>
      <c r="I23" s="54"/>
      <c r="J23" s="56"/>
      <c r="K23" s="56"/>
      <c r="L23" s="57"/>
      <c r="M23" s="58"/>
      <c r="N23" s="51">
        <f t="shared" si="0"/>
        <v>0</v>
      </c>
      <c r="O23" s="51">
        <f t="shared" si="1"/>
        <v>0</v>
      </c>
      <c r="P23" s="419"/>
      <c r="Q23" s="52"/>
      <c r="R23" s="40"/>
      <c r="S23" s="148"/>
      <c r="T23" s="167">
        <f t="shared" si="2"/>
        <v>0</v>
      </c>
      <c r="U23" s="168">
        <f t="shared" si="3"/>
        <v>0</v>
      </c>
      <c r="V23" s="168"/>
      <c r="W23" s="168"/>
      <c r="X23" s="168"/>
      <c r="Y23" s="169" t="s">
        <v>25</v>
      </c>
      <c r="Z23" s="170" t="s">
        <v>31</v>
      </c>
      <c r="AA23" s="171">
        <f t="shared" si="4"/>
        <v>0</v>
      </c>
      <c r="AB23" s="427" t="str">
        <f t="shared" si="5"/>
        <v xml:space="preserve">ACC EXP -  -  - </v>
      </c>
      <c r="AC23" s="449"/>
      <c r="AD23" s="167">
        <f t="shared" si="6"/>
        <v>0</v>
      </c>
      <c r="AE23" s="168">
        <f t="shared" si="7"/>
        <v>0</v>
      </c>
      <c r="AF23" s="168"/>
      <c r="AG23" s="168"/>
      <c r="AH23" s="168"/>
      <c r="AI23" s="169" t="s">
        <v>25</v>
      </c>
      <c r="AJ23" s="170" t="s">
        <v>31</v>
      </c>
      <c r="AK23" s="428">
        <f t="shared" si="8"/>
        <v>0</v>
      </c>
      <c r="AL23" s="453" t="str">
        <f t="shared" si="9"/>
        <v>ACC EXP -  -  -  - REV</v>
      </c>
    </row>
    <row r="24" spans="1:38" s="16" customFormat="1" ht="27" customHeight="1">
      <c r="A24" s="99"/>
      <c r="B24" s="100"/>
      <c r="C24" s="103">
        <f t="shared" si="10"/>
        <v>5</v>
      </c>
      <c r="D24" s="53"/>
      <c r="E24" s="54"/>
      <c r="F24" s="54"/>
      <c r="G24" s="55"/>
      <c r="H24" s="104"/>
      <c r="I24" s="54"/>
      <c r="J24" s="56"/>
      <c r="K24" s="56"/>
      <c r="L24" s="57"/>
      <c r="M24" s="58"/>
      <c r="N24" s="51">
        <f t="shared" si="0"/>
        <v>0</v>
      </c>
      <c r="O24" s="51">
        <f t="shared" si="1"/>
        <v>0</v>
      </c>
      <c r="P24" s="419"/>
      <c r="Q24" s="52"/>
      <c r="R24" s="40"/>
      <c r="S24" s="148"/>
      <c r="T24" s="167">
        <f t="shared" si="2"/>
        <v>0</v>
      </c>
      <c r="U24" s="168">
        <f t="shared" si="3"/>
        <v>0</v>
      </c>
      <c r="V24" s="168"/>
      <c r="W24" s="168"/>
      <c r="X24" s="168"/>
      <c r="Y24" s="169" t="s">
        <v>25</v>
      </c>
      <c r="Z24" s="170" t="s">
        <v>31</v>
      </c>
      <c r="AA24" s="171">
        <f t="shared" si="4"/>
        <v>0</v>
      </c>
      <c r="AB24" s="427" t="str">
        <f t="shared" si="5"/>
        <v xml:space="preserve">ACC EXP -  -  - </v>
      </c>
      <c r="AC24" s="449"/>
      <c r="AD24" s="167">
        <f t="shared" si="6"/>
        <v>0</v>
      </c>
      <c r="AE24" s="168">
        <f t="shared" si="7"/>
        <v>0</v>
      </c>
      <c r="AF24" s="168"/>
      <c r="AG24" s="168"/>
      <c r="AH24" s="168"/>
      <c r="AI24" s="169" t="s">
        <v>25</v>
      </c>
      <c r="AJ24" s="170" t="s">
        <v>31</v>
      </c>
      <c r="AK24" s="428">
        <f t="shared" si="8"/>
        <v>0</v>
      </c>
      <c r="AL24" s="453" t="str">
        <f t="shared" si="9"/>
        <v>ACC EXP -  -  -  - REV</v>
      </c>
    </row>
    <row r="25" spans="1:38" s="16" customFormat="1" ht="27" customHeight="1">
      <c r="A25" s="99"/>
      <c r="B25" s="100"/>
      <c r="C25" s="103">
        <f t="shared" si="10"/>
        <v>6</v>
      </c>
      <c r="D25" s="53"/>
      <c r="E25" s="54"/>
      <c r="F25" s="54"/>
      <c r="G25" s="55"/>
      <c r="H25" s="104"/>
      <c r="I25" s="54"/>
      <c r="J25" s="56"/>
      <c r="K25" s="56"/>
      <c r="L25" s="57"/>
      <c r="M25" s="58"/>
      <c r="N25" s="51">
        <f t="shared" si="0"/>
        <v>0</v>
      </c>
      <c r="O25" s="51">
        <f t="shared" si="1"/>
        <v>0</v>
      </c>
      <c r="P25" s="419"/>
      <c r="Q25" s="52"/>
      <c r="R25" s="40"/>
      <c r="S25" s="148"/>
      <c r="T25" s="167">
        <f t="shared" si="2"/>
        <v>0</v>
      </c>
      <c r="U25" s="168">
        <f t="shared" si="3"/>
        <v>0</v>
      </c>
      <c r="V25" s="168"/>
      <c r="W25" s="168"/>
      <c r="X25" s="168"/>
      <c r="Y25" s="169" t="s">
        <v>25</v>
      </c>
      <c r="Z25" s="170" t="s">
        <v>31</v>
      </c>
      <c r="AA25" s="171">
        <f t="shared" si="4"/>
        <v>0</v>
      </c>
      <c r="AB25" s="427" t="str">
        <f t="shared" si="5"/>
        <v xml:space="preserve">ACC EXP -  -  - </v>
      </c>
      <c r="AC25" s="449"/>
      <c r="AD25" s="167">
        <f t="shared" si="6"/>
        <v>0</v>
      </c>
      <c r="AE25" s="168">
        <f t="shared" si="7"/>
        <v>0</v>
      </c>
      <c r="AF25" s="168"/>
      <c r="AG25" s="168"/>
      <c r="AH25" s="168"/>
      <c r="AI25" s="169" t="s">
        <v>25</v>
      </c>
      <c r="AJ25" s="170" t="s">
        <v>31</v>
      </c>
      <c r="AK25" s="428">
        <f t="shared" si="8"/>
        <v>0</v>
      </c>
      <c r="AL25" s="453" t="str">
        <f t="shared" si="9"/>
        <v>ACC EXP -  -  -  - REV</v>
      </c>
    </row>
    <row r="26" spans="1:38" s="16" customFormat="1" ht="27" customHeight="1">
      <c r="A26" s="99"/>
      <c r="B26" s="100"/>
      <c r="C26" s="103">
        <f t="shared" si="10"/>
        <v>7</v>
      </c>
      <c r="D26" s="53"/>
      <c r="E26" s="54"/>
      <c r="F26" s="54"/>
      <c r="G26" s="55"/>
      <c r="H26" s="104"/>
      <c r="I26" s="54"/>
      <c r="J26" s="56"/>
      <c r="K26" s="56"/>
      <c r="L26" s="57"/>
      <c r="M26" s="58"/>
      <c r="N26" s="51">
        <f t="shared" si="0"/>
        <v>0</v>
      </c>
      <c r="O26" s="51">
        <f t="shared" si="1"/>
        <v>0</v>
      </c>
      <c r="P26" s="419"/>
      <c r="Q26" s="52"/>
      <c r="R26" s="40"/>
      <c r="S26" s="148"/>
      <c r="T26" s="167">
        <f t="shared" si="2"/>
        <v>0</v>
      </c>
      <c r="U26" s="168">
        <f t="shared" si="3"/>
        <v>0</v>
      </c>
      <c r="V26" s="168"/>
      <c r="W26" s="168"/>
      <c r="X26" s="168"/>
      <c r="Y26" s="169" t="s">
        <v>25</v>
      </c>
      <c r="Z26" s="170" t="s">
        <v>31</v>
      </c>
      <c r="AA26" s="171">
        <f t="shared" si="4"/>
        <v>0</v>
      </c>
      <c r="AB26" s="427" t="str">
        <f t="shared" si="5"/>
        <v xml:space="preserve">ACC EXP -  -  - </v>
      </c>
      <c r="AC26" s="449"/>
      <c r="AD26" s="167">
        <f t="shared" si="6"/>
        <v>0</v>
      </c>
      <c r="AE26" s="168">
        <f t="shared" si="7"/>
        <v>0</v>
      </c>
      <c r="AF26" s="168"/>
      <c r="AG26" s="168"/>
      <c r="AH26" s="168"/>
      <c r="AI26" s="169" t="s">
        <v>25</v>
      </c>
      <c r="AJ26" s="170" t="s">
        <v>31</v>
      </c>
      <c r="AK26" s="428">
        <f t="shared" si="8"/>
        <v>0</v>
      </c>
      <c r="AL26" s="453" t="str">
        <f t="shared" si="9"/>
        <v>ACC EXP -  -  -  - REV</v>
      </c>
    </row>
    <row r="27" spans="1:38" s="16" customFormat="1" ht="27" customHeight="1">
      <c r="A27" s="99"/>
      <c r="B27" s="100"/>
      <c r="C27" s="103">
        <f t="shared" si="10"/>
        <v>8</v>
      </c>
      <c r="D27" s="59"/>
      <c r="E27" s="60"/>
      <c r="F27" s="60"/>
      <c r="G27" s="61"/>
      <c r="H27" s="105"/>
      <c r="I27" s="60"/>
      <c r="J27" s="62"/>
      <c r="K27" s="62"/>
      <c r="L27" s="63"/>
      <c r="M27" s="64"/>
      <c r="N27" s="51">
        <f t="shared" si="0"/>
        <v>0</v>
      </c>
      <c r="O27" s="51">
        <f t="shared" si="1"/>
        <v>0</v>
      </c>
      <c r="P27" s="420"/>
      <c r="Q27" s="52"/>
      <c r="R27" s="40"/>
      <c r="S27" s="148"/>
      <c r="T27" s="167">
        <f t="shared" si="2"/>
        <v>0</v>
      </c>
      <c r="U27" s="168">
        <f t="shared" si="3"/>
        <v>0</v>
      </c>
      <c r="V27" s="168"/>
      <c r="W27" s="168"/>
      <c r="X27" s="168"/>
      <c r="Y27" s="169" t="s">
        <v>25</v>
      </c>
      <c r="Z27" s="170" t="s">
        <v>31</v>
      </c>
      <c r="AA27" s="171">
        <f t="shared" si="4"/>
        <v>0</v>
      </c>
      <c r="AB27" s="427" t="str">
        <f t="shared" si="5"/>
        <v xml:space="preserve">ACC EXP -  -  - </v>
      </c>
      <c r="AC27" s="449"/>
      <c r="AD27" s="167">
        <f t="shared" si="6"/>
        <v>0</v>
      </c>
      <c r="AE27" s="168">
        <f t="shared" si="7"/>
        <v>0</v>
      </c>
      <c r="AF27" s="168"/>
      <c r="AG27" s="168"/>
      <c r="AH27" s="168"/>
      <c r="AI27" s="169" t="s">
        <v>25</v>
      </c>
      <c r="AJ27" s="170" t="s">
        <v>31</v>
      </c>
      <c r="AK27" s="428">
        <f t="shared" si="8"/>
        <v>0</v>
      </c>
      <c r="AL27" s="453" t="str">
        <f t="shared" si="9"/>
        <v>ACC EXP -  -  -  - REV</v>
      </c>
    </row>
    <row r="28" spans="1:38" s="16" customFormat="1" ht="27" customHeight="1">
      <c r="A28" s="99"/>
      <c r="B28" s="100"/>
      <c r="C28" s="103">
        <f t="shared" si="10"/>
        <v>9</v>
      </c>
      <c r="D28" s="59"/>
      <c r="E28" s="60"/>
      <c r="F28" s="60"/>
      <c r="G28" s="61"/>
      <c r="H28" s="105"/>
      <c r="I28" s="60"/>
      <c r="J28" s="62"/>
      <c r="K28" s="62"/>
      <c r="L28" s="63"/>
      <c r="M28" s="64"/>
      <c r="N28" s="51">
        <f t="shared" si="0"/>
        <v>0</v>
      </c>
      <c r="O28" s="51">
        <f t="shared" si="1"/>
        <v>0</v>
      </c>
      <c r="P28" s="420"/>
      <c r="Q28" s="52"/>
      <c r="R28" s="40"/>
      <c r="S28" s="148"/>
      <c r="T28" s="167">
        <f t="shared" si="2"/>
        <v>0</v>
      </c>
      <c r="U28" s="168">
        <f t="shared" si="3"/>
        <v>0</v>
      </c>
      <c r="V28" s="168"/>
      <c r="W28" s="168"/>
      <c r="X28" s="168"/>
      <c r="Y28" s="169" t="s">
        <v>25</v>
      </c>
      <c r="Z28" s="170" t="s">
        <v>31</v>
      </c>
      <c r="AA28" s="171">
        <f t="shared" si="4"/>
        <v>0</v>
      </c>
      <c r="AB28" s="427" t="str">
        <f t="shared" si="5"/>
        <v xml:space="preserve">ACC EXP -  -  - </v>
      </c>
      <c r="AC28" s="449"/>
      <c r="AD28" s="167">
        <f t="shared" si="6"/>
        <v>0</v>
      </c>
      <c r="AE28" s="168">
        <f t="shared" si="7"/>
        <v>0</v>
      </c>
      <c r="AF28" s="168"/>
      <c r="AG28" s="168"/>
      <c r="AH28" s="168"/>
      <c r="AI28" s="169" t="s">
        <v>25</v>
      </c>
      <c r="AJ28" s="170" t="s">
        <v>31</v>
      </c>
      <c r="AK28" s="428">
        <f t="shared" si="8"/>
        <v>0</v>
      </c>
      <c r="AL28" s="453" t="str">
        <f t="shared" si="9"/>
        <v>ACC EXP -  -  -  - REV</v>
      </c>
    </row>
    <row r="29" spans="1:38" s="16" customFormat="1" ht="27" customHeight="1">
      <c r="A29" s="99"/>
      <c r="B29" s="100"/>
      <c r="C29" s="103">
        <f t="shared" si="10"/>
        <v>10</v>
      </c>
      <c r="D29" s="59"/>
      <c r="E29" s="60"/>
      <c r="F29" s="60"/>
      <c r="G29" s="61"/>
      <c r="H29" s="105"/>
      <c r="I29" s="60"/>
      <c r="J29" s="62"/>
      <c r="K29" s="62"/>
      <c r="L29" s="63"/>
      <c r="M29" s="64"/>
      <c r="N29" s="51">
        <f t="shared" si="0"/>
        <v>0</v>
      </c>
      <c r="O29" s="51">
        <f t="shared" si="1"/>
        <v>0</v>
      </c>
      <c r="P29" s="420"/>
      <c r="Q29" s="52"/>
      <c r="R29" s="40"/>
      <c r="S29" s="148"/>
      <c r="T29" s="167">
        <f t="shared" si="2"/>
        <v>0</v>
      </c>
      <c r="U29" s="168">
        <f t="shared" si="3"/>
        <v>0</v>
      </c>
      <c r="V29" s="168"/>
      <c r="W29" s="168"/>
      <c r="X29" s="168"/>
      <c r="Y29" s="169" t="s">
        <v>25</v>
      </c>
      <c r="Z29" s="170" t="s">
        <v>31</v>
      </c>
      <c r="AA29" s="171">
        <f t="shared" si="4"/>
        <v>0</v>
      </c>
      <c r="AB29" s="427" t="str">
        <f t="shared" si="5"/>
        <v xml:space="preserve">ACC EXP -  -  - </v>
      </c>
      <c r="AC29" s="449"/>
      <c r="AD29" s="167">
        <f t="shared" si="6"/>
        <v>0</v>
      </c>
      <c r="AE29" s="168">
        <f t="shared" si="7"/>
        <v>0</v>
      </c>
      <c r="AF29" s="168"/>
      <c r="AG29" s="168"/>
      <c r="AH29" s="168"/>
      <c r="AI29" s="169" t="s">
        <v>25</v>
      </c>
      <c r="AJ29" s="170" t="s">
        <v>31</v>
      </c>
      <c r="AK29" s="428">
        <f t="shared" si="8"/>
        <v>0</v>
      </c>
      <c r="AL29" s="453" t="str">
        <f t="shared" si="9"/>
        <v>ACC EXP -  -  -  - REV</v>
      </c>
    </row>
    <row r="30" spans="1:38" s="16" customFormat="1" ht="27" customHeight="1" thickBot="1">
      <c r="A30" s="99"/>
      <c r="B30" s="100"/>
      <c r="C30" s="106">
        <f t="shared" si="10"/>
        <v>11</v>
      </c>
      <c r="D30" s="59"/>
      <c r="E30" s="60"/>
      <c r="F30" s="60"/>
      <c r="G30" s="61"/>
      <c r="H30" s="105"/>
      <c r="I30" s="60"/>
      <c r="J30" s="62"/>
      <c r="K30" s="62"/>
      <c r="L30" s="63"/>
      <c r="M30" s="64"/>
      <c r="N30" s="51">
        <f>M30*0.2</f>
        <v>0</v>
      </c>
      <c r="O30" s="51">
        <f>SUM(M30:N30)</f>
        <v>0</v>
      </c>
      <c r="P30" s="420"/>
      <c r="Q30" s="52"/>
      <c r="R30" s="40"/>
      <c r="S30" s="148"/>
      <c r="T30" s="172">
        <f t="shared" si="2"/>
        <v>0</v>
      </c>
      <c r="U30" s="173">
        <f t="shared" si="3"/>
        <v>0</v>
      </c>
      <c r="V30" s="173"/>
      <c r="W30" s="173"/>
      <c r="X30" s="173"/>
      <c r="Y30" s="174" t="s">
        <v>25</v>
      </c>
      <c r="Z30" s="175" t="s">
        <v>31</v>
      </c>
      <c r="AA30" s="176">
        <f t="shared" si="4"/>
        <v>0</v>
      </c>
      <c r="AB30" s="425" t="str">
        <f t="shared" si="5"/>
        <v xml:space="preserve">ACC EXP -  -  - </v>
      </c>
      <c r="AC30" s="448"/>
      <c r="AD30" s="172">
        <f t="shared" si="6"/>
        <v>0</v>
      </c>
      <c r="AE30" s="173">
        <f t="shared" si="7"/>
        <v>0</v>
      </c>
      <c r="AF30" s="173"/>
      <c r="AG30" s="173"/>
      <c r="AH30" s="173"/>
      <c r="AI30" s="174" t="s">
        <v>25</v>
      </c>
      <c r="AJ30" s="175" t="s">
        <v>31</v>
      </c>
      <c r="AK30" s="429">
        <f t="shared" si="8"/>
        <v>0</v>
      </c>
      <c r="AL30" s="426" t="str">
        <f t="shared" si="9"/>
        <v>ACC EXP -  -  -  - REV</v>
      </c>
    </row>
    <row r="31" spans="1:38" s="16" customFormat="1" ht="6.75" customHeight="1" thickBot="1">
      <c r="A31" s="209"/>
      <c r="C31" s="210"/>
      <c r="D31" s="211"/>
      <c r="E31" s="212"/>
      <c r="F31" s="212"/>
      <c r="G31" s="83"/>
      <c r="H31" s="83"/>
      <c r="I31" s="211"/>
      <c r="J31" s="213"/>
      <c r="K31" s="213"/>
      <c r="L31" s="214"/>
      <c r="M31" s="215"/>
      <c r="N31" s="215"/>
      <c r="O31" s="215"/>
      <c r="P31" s="216"/>
      <c r="Q31" s="52"/>
      <c r="R31" s="40"/>
      <c r="S31" s="148"/>
      <c r="T31" s="177"/>
      <c r="U31" s="179"/>
      <c r="V31" s="179"/>
      <c r="W31" s="179"/>
      <c r="X31" s="179"/>
      <c r="Y31" s="178"/>
      <c r="Z31" s="180"/>
      <c r="AA31" s="181"/>
      <c r="AB31" s="182"/>
      <c r="AC31" s="450"/>
      <c r="AD31" s="177"/>
      <c r="AE31" s="179"/>
      <c r="AF31" s="179"/>
      <c r="AG31" s="179"/>
      <c r="AH31" s="179"/>
      <c r="AI31" s="178"/>
      <c r="AJ31" s="180"/>
      <c r="AK31" s="183"/>
      <c r="AL31" s="183"/>
    </row>
    <row r="32" spans="1:38" s="16" customFormat="1" ht="25" customHeight="1" thickBot="1">
      <c r="A32" s="209"/>
      <c r="C32" s="217" t="s">
        <v>33</v>
      </c>
      <c r="F32" s="218"/>
      <c r="G32" s="218"/>
      <c r="H32" s="219"/>
      <c r="I32" s="219"/>
      <c r="J32" s="220"/>
      <c r="K32" s="220"/>
      <c r="L32" s="220"/>
      <c r="M32" s="464" t="s">
        <v>43</v>
      </c>
      <c r="N32" s="465"/>
      <c r="O32" s="466"/>
      <c r="P32" s="421">
        <f>SUM(P20:P31)</f>
        <v>0</v>
      </c>
      <c r="Q32" s="186"/>
      <c r="R32" s="40"/>
      <c r="S32" s="148"/>
      <c r="AA32" s="422"/>
    </row>
    <row r="33" spans="1:38" s="16" customFormat="1" ht="6.75" customHeight="1" thickBot="1">
      <c r="A33" s="99"/>
      <c r="B33" s="100"/>
      <c r="C33" s="108"/>
      <c r="D33" s="100"/>
      <c r="E33" s="100"/>
      <c r="F33" s="109"/>
      <c r="G33" s="100"/>
      <c r="H33" s="100"/>
      <c r="I33" s="100"/>
      <c r="J33" s="109"/>
      <c r="K33" s="109"/>
      <c r="L33" s="109"/>
      <c r="M33" s="110"/>
      <c r="N33" s="110"/>
      <c r="O33" s="110"/>
      <c r="P33" s="110"/>
      <c r="Q33" s="110"/>
      <c r="R33" s="107"/>
      <c r="S33" s="148"/>
      <c r="T33" s="184"/>
      <c r="U33" s="185"/>
      <c r="V33" s="185"/>
      <c r="W33" s="185"/>
      <c r="X33" s="185"/>
      <c r="Y33" s="185"/>
      <c r="Z33" s="185"/>
      <c r="AA33" s="186"/>
      <c r="AD33" s="184"/>
      <c r="AE33" s="185"/>
      <c r="AF33" s="184"/>
      <c r="AG33" s="185"/>
      <c r="AH33" s="184"/>
      <c r="AI33" s="185"/>
      <c r="AJ33" s="184"/>
      <c r="AK33" s="185"/>
      <c r="AL33" s="184"/>
    </row>
    <row r="34" spans="1:38" ht="19.5" customHeight="1" thickTop="1" thickBot="1">
      <c r="A34" s="90"/>
      <c r="B34" s="2"/>
      <c r="C34" s="111" t="s">
        <v>44</v>
      </c>
      <c r="D34" s="112"/>
      <c r="E34" s="112"/>
      <c r="F34" s="112"/>
      <c r="G34" s="112"/>
      <c r="H34" s="113"/>
      <c r="I34" s="113"/>
      <c r="J34" s="114"/>
      <c r="K34" s="114"/>
      <c r="L34" s="114"/>
      <c r="M34" s="115"/>
      <c r="N34" s="115"/>
      <c r="O34" s="115"/>
      <c r="P34" s="116"/>
      <c r="Q34" s="92"/>
      <c r="R34" s="107"/>
      <c r="S34" s="148"/>
      <c r="W34" s="187" t="s">
        <v>69</v>
      </c>
      <c r="X34" s="445"/>
      <c r="Y34" s="188"/>
      <c r="Z34" s="188"/>
      <c r="AA34" s="189"/>
      <c r="AB34" s="190"/>
      <c r="AC34" s="281"/>
    </row>
    <row r="35" spans="1:38" ht="19.5" customHeight="1" thickTop="1" thickBot="1">
      <c r="A35" s="90"/>
      <c r="B35" s="2"/>
      <c r="C35" s="117" t="s">
        <v>45</v>
      </c>
      <c r="D35" s="2"/>
      <c r="E35" s="118"/>
      <c r="F35" s="118"/>
      <c r="G35" s="118"/>
      <c r="H35" s="119"/>
      <c r="I35" s="119"/>
      <c r="J35" s="120"/>
      <c r="K35" s="120"/>
      <c r="L35" s="120"/>
      <c r="M35" s="121"/>
      <c r="N35" s="121"/>
      <c r="O35" s="122"/>
      <c r="P35" s="123"/>
      <c r="Q35" s="124"/>
      <c r="R35" s="107"/>
      <c r="S35" s="148"/>
      <c r="W35" s="191"/>
      <c r="X35" s="192"/>
      <c r="Y35" s="192"/>
      <c r="Z35" s="193"/>
      <c r="AA35" s="194" t="s">
        <v>15</v>
      </c>
      <c r="AB35" s="195"/>
      <c r="AC35" s="281"/>
    </row>
    <row r="36" spans="1:38" ht="19.5" customHeight="1" thickBot="1">
      <c r="A36" s="90"/>
      <c r="B36" s="2"/>
      <c r="C36" s="117" t="s">
        <v>46</v>
      </c>
      <c r="D36" s="2"/>
      <c r="E36" s="118"/>
      <c r="F36" s="118"/>
      <c r="G36" s="118"/>
      <c r="H36" s="125"/>
      <c r="I36" s="125"/>
      <c r="J36" s="126"/>
      <c r="K36" s="126"/>
      <c r="L36" s="126"/>
      <c r="M36" s="127"/>
      <c r="N36" s="127"/>
      <c r="O36" s="128"/>
      <c r="P36" s="129"/>
      <c r="Q36" s="124"/>
      <c r="R36" s="107"/>
      <c r="S36" s="148"/>
      <c r="W36" s="196"/>
      <c r="Z36" s="197"/>
      <c r="AA36" s="198" t="s">
        <v>16</v>
      </c>
      <c r="AB36" s="199"/>
      <c r="AC36" s="281"/>
    </row>
    <row r="37" spans="1:38" ht="19.5" customHeight="1" thickBot="1">
      <c r="A37" s="90"/>
      <c r="B37" s="2"/>
      <c r="C37" s="117" t="s">
        <v>47</v>
      </c>
      <c r="D37" s="2"/>
      <c r="E37" s="118"/>
      <c r="F37" s="118"/>
      <c r="G37" s="118"/>
      <c r="H37" s="125"/>
      <c r="I37" s="125"/>
      <c r="J37" s="126"/>
      <c r="K37" s="126"/>
      <c r="L37" s="126"/>
      <c r="M37" s="127"/>
      <c r="N37" s="127"/>
      <c r="O37" s="128"/>
      <c r="P37" s="129"/>
      <c r="Q37" s="124"/>
      <c r="R37" s="107"/>
      <c r="S37" s="148"/>
      <c r="W37" s="196"/>
      <c r="Z37" s="197"/>
      <c r="AA37" s="198" t="s">
        <v>17</v>
      </c>
      <c r="AB37" s="199"/>
      <c r="AC37" s="281"/>
    </row>
    <row r="38" spans="1:38" ht="19.5" customHeight="1">
      <c r="A38" s="90"/>
      <c r="B38" s="2"/>
      <c r="C38" s="130" t="s">
        <v>82</v>
      </c>
      <c r="D38" s="131"/>
      <c r="E38" s="118"/>
      <c r="F38" s="118"/>
      <c r="G38" s="118"/>
      <c r="H38" s="132"/>
      <c r="I38" s="132"/>
      <c r="J38" s="133"/>
      <c r="K38" s="133"/>
      <c r="L38" s="133"/>
      <c r="M38" s="134"/>
      <c r="N38" s="134"/>
      <c r="O38" s="135"/>
      <c r="P38" s="136"/>
      <c r="Q38" s="124"/>
      <c r="R38" s="107"/>
      <c r="S38" s="148"/>
      <c r="W38" s="196"/>
      <c r="Z38" s="197"/>
      <c r="AA38" s="198"/>
      <c r="AB38" s="200"/>
      <c r="AC38" s="281"/>
    </row>
    <row r="39" spans="1:38" ht="10.5" customHeight="1" thickBot="1">
      <c r="A39" s="90"/>
      <c r="B39" s="2"/>
      <c r="C39" s="137"/>
      <c r="D39" s="138"/>
      <c r="E39" s="138"/>
      <c r="F39" s="138"/>
      <c r="G39" s="138"/>
      <c r="H39" s="119"/>
      <c r="I39" s="119"/>
      <c r="J39" s="120"/>
      <c r="K39" s="120"/>
      <c r="L39" s="120"/>
      <c r="M39" s="121"/>
      <c r="N39" s="121"/>
      <c r="O39" s="122"/>
      <c r="P39" s="123"/>
      <c r="Q39" s="124"/>
      <c r="R39" s="107"/>
      <c r="S39" s="148"/>
      <c r="W39" s="201"/>
      <c r="X39" s="202"/>
      <c r="Y39" s="202"/>
      <c r="Z39" s="203"/>
      <c r="AA39" s="204"/>
      <c r="AB39" s="205"/>
      <c r="AC39" s="281"/>
    </row>
    <row r="40" spans="1:38" ht="6" customHeight="1">
      <c r="A40" s="90"/>
      <c r="B40" s="2"/>
      <c r="C40" s="131"/>
      <c r="D40" s="131"/>
      <c r="E40" s="131"/>
      <c r="F40" s="139"/>
      <c r="G40" s="140"/>
      <c r="H40" s="141"/>
      <c r="I40" s="141"/>
      <c r="J40" s="142"/>
      <c r="K40" s="142"/>
      <c r="L40" s="142"/>
      <c r="M40" s="143"/>
      <c r="N40" s="143"/>
      <c r="O40" s="143"/>
      <c r="P40" s="143"/>
      <c r="Q40" s="143"/>
      <c r="R40" s="107"/>
      <c r="S40" s="148"/>
      <c r="T40" s="206"/>
      <c r="AD40" s="206"/>
    </row>
    <row r="41" spans="1:38" ht="9" customHeight="1" thickBot="1">
      <c r="A41" s="144"/>
      <c r="B41" s="145"/>
      <c r="C41" s="145"/>
      <c r="D41" s="145"/>
      <c r="E41" s="145"/>
      <c r="F41" s="146"/>
      <c r="G41" s="145"/>
      <c r="H41" s="145"/>
      <c r="I41" s="145"/>
      <c r="J41" s="146"/>
      <c r="K41" s="146"/>
      <c r="L41" s="146"/>
      <c r="M41" s="147"/>
      <c r="N41" s="147"/>
      <c r="O41" s="147"/>
      <c r="P41" s="147"/>
      <c r="Q41" s="147"/>
      <c r="R41" s="145"/>
      <c r="S41" s="148"/>
    </row>
  </sheetData>
  <sheetProtection formatCells="0" formatColumns="0" formatRows="0" insertRows="0" insertHyperlinks="0" deleteRows="0" sort="0" autoFilter="0" pivotTables="0"/>
  <mergeCells count="34">
    <mergeCell ref="C15:C18"/>
    <mergeCell ref="C3:G3"/>
    <mergeCell ref="Z3:AA3"/>
    <mergeCell ref="D15:D18"/>
    <mergeCell ref="E15:E18"/>
    <mergeCell ref="F15:F18"/>
    <mergeCell ref="G15:G18"/>
    <mergeCell ref="H15:H18"/>
    <mergeCell ref="I15:I18"/>
    <mergeCell ref="C14:P14"/>
    <mergeCell ref="C11:P12"/>
    <mergeCell ref="W15:W18"/>
    <mergeCell ref="Y15:Y18"/>
    <mergeCell ref="U15:U18"/>
    <mergeCell ref="AA15:AA18"/>
    <mergeCell ref="M32:O32"/>
    <mergeCell ref="P15:P17"/>
    <mergeCell ref="L15:L18"/>
    <mergeCell ref="J15:J18"/>
    <mergeCell ref="M15:O16"/>
    <mergeCell ref="K15:K18"/>
    <mergeCell ref="AK15:AK18"/>
    <mergeCell ref="AL15:AL18"/>
    <mergeCell ref="T14:AL14"/>
    <mergeCell ref="AD15:AD18"/>
    <mergeCell ref="AB15:AB18"/>
    <mergeCell ref="T15:T18"/>
    <mergeCell ref="V15:V18"/>
    <mergeCell ref="Z15:Z18"/>
    <mergeCell ref="AE15:AE18"/>
    <mergeCell ref="AF15:AF18"/>
    <mergeCell ref="AG15:AG18"/>
    <mergeCell ref="AI15:AI18"/>
    <mergeCell ref="AJ15:AJ18"/>
  </mergeCells>
  <phoneticPr fontId="0" type="noConversion"/>
  <dataValidations xWindow="827" yWindow="234" count="1">
    <dataValidation allowBlank="1" showInputMessage="1" showErrorMessage="1" prompt="Enter prepayments as a negative value.  See year end memo for definitions of accruals and prepayments." sqref="AA19:AA31 AK19:AK30" xr:uid="{00000000-0002-0000-0000-000000000000}"/>
  </dataValidations>
  <printOptions horizontalCentered="1"/>
  <pageMargins left="0.15748031496062992" right="0.15748031496062992" top="0.39370078740157483" bottom="0.39370078740157483" header="0.11811023622047245" footer="0.11811023622047245"/>
  <pageSetup paperSize="9" scale="79" orientation="landscape" r:id="rId1"/>
  <headerFooter alignWithMargins="0">
    <oddHeader>&amp;C&amp;"Rdg Vesta,Regular"&amp;8&amp;D&amp;T</oddHeader>
    <oddFooter>&amp;C&amp;"Rdg Vesta,Regular"&amp;8&amp;F  &amp;A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61"/>
    <pageSetUpPr fitToPage="1"/>
  </sheetPr>
  <dimension ref="A1:AL41"/>
  <sheetViews>
    <sheetView showGridLines="0" showZeros="0" zoomScaleNormal="100" zoomScaleSheetLayoutView="90" workbookViewId="0">
      <selection activeCell="A19" sqref="A19"/>
    </sheetView>
  </sheetViews>
  <sheetFormatPr defaultColWidth="9.1796875" defaultRowHeight="12.5"/>
  <cols>
    <col min="1" max="1" width="1.81640625" style="1" customWidth="1"/>
    <col min="2" max="2" width="1.1796875" style="1" customWidth="1"/>
    <col min="3" max="3" width="3.54296875" style="1" customWidth="1"/>
    <col min="4" max="4" width="12.26953125" style="1" customWidth="1"/>
    <col min="5" max="5" width="11.54296875" style="1" customWidth="1"/>
    <col min="6" max="6" width="18.1796875" style="1" customWidth="1"/>
    <col min="7" max="7" width="13" style="1" customWidth="1"/>
    <col min="8" max="8" width="33.26953125" style="1" customWidth="1"/>
    <col min="9" max="12" width="10.453125" style="1" customWidth="1"/>
    <col min="13" max="13" width="7.81640625" style="1" customWidth="1"/>
    <col min="14" max="14" width="8.7265625" style="1" customWidth="1"/>
    <col min="15" max="15" width="8.81640625" style="1" customWidth="1"/>
    <col min="16" max="16" width="12.81640625" style="1" customWidth="1"/>
    <col min="17" max="17" width="0.54296875" style="1" customWidth="1"/>
    <col min="18" max="18" width="1.7265625" style="1" customWidth="1"/>
    <col min="19" max="19" width="0.81640625" style="1" customWidth="1"/>
    <col min="20" max="20" width="10.1796875" style="1" customWidth="1"/>
    <col min="21" max="21" width="10.26953125" style="1" customWidth="1"/>
    <col min="22" max="26" width="5.7265625" style="1" customWidth="1"/>
    <col min="27" max="27" width="13" style="25" customWidth="1"/>
    <col min="28" max="28" width="60" style="1" bestFit="1" customWidth="1"/>
    <col min="29" max="29" width="0.81640625" style="1" customWidth="1"/>
    <col min="30" max="30" width="10.1796875" style="1" customWidth="1"/>
    <col min="31" max="31" width="10.26953125" style="1" customWidth="1"/>
    <col min="32" max="36" width="5.7265625" style="1" customWidth="1"/>
    <col min="37" max="37" width="9.1796875" style="1"/>
    <col min="38" max="38" width="60" style="1" bestFit="1" customWidth="1"/>
    <col min="39" max="16384" width="9.1796875" style="1"/>
  </cols>
  <sheetData>
    <row r="1" spans="1:38" ht="7.5" customHeight="1">
      <c r="A1" s="297"/>
      <c r="B1" s="298"/>
      <c r="C1" s="298"/>
      <c r="D1" s="298"/>
      <c r="E1" s="298"/>
      <c r="F1" s="298"/>
      <c r="G1" s="298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9"/>
    </row>
    <row r="2" spans="1:38" ht="4.5" customHeight="1">
      <c r="A2" s="300"/>
      <c r="R2" s="301"/>
    </row>
    <row r="3" spans="1:38" ht="17.25" customHeight="1">
      <c r="A3" s="300"/>
      <c r="C3" s="496" t="s">
        <v>13</v>
      </c>
      <c r="D3" s="496"/>
      <c r="E3" s="496"/>
      <c r="F3" s="496"/>
      <c r="G3" s="456" t="s">
        <v>84</v>
      </c>
      <c r="H3" s="230"/>
      <c r="I3" s="230"/>
      <c r="J3" s="230"/>
      <c r="K3" s="230"/>
      <c r="L3" s="230"/>
      <c r="M3" s="230"/>
      <c r="P3" s="151"/>
      <c r="Q3" s="151"/>
      <c r="R3" s="301"/>
      <c r="U3" s="149"/>
      <c r="V3" s="149"/>
      <c r="W3" s="149"/>
      <c r="X3" s="149"/>
      <c r="Y3" s="149"/>
      <c r="Z3" s="479"/>
      <c r="AA3" s="480"/>
      <c r="AE3" s="149"/>
      <c r="AF3" s="149"/>
      <c r="AG3" s="149"/>
      <c r="AH3" s="149"/>
      <c r="AI3" s="149"/>
    </row>
    <row r="4" spans="1:38" ht="6.75" customHeight="1">
      <c r="A4" s="300"/>
      <c r="C4" s="302"/>
      <c r="D4" s="302"/>
      <c r="E4" s="302"/>
      <c r="F4" s="302"/>
      <c r="G4" s="248"/>
      <c r="P4" s="151"/>
      <c r="Q4" s="151"/>
      <c r="R4" s="301"/>
      <c r="U4" s="149"/>
      <c r="V4" s="149"/>
      <c r="W4" s="149"/>
      <c r="X4" s="149"/>
      <c r="Y4" s="149"/>
      <c r="Z4" s="152"/>
      <c r="AA4" s="153"/>
      <c r="AE4" s="149"/>
      <c r="AF4" s="149"/>
      <c r="AG4" s="149"/>
      <c r="AH4" s="149"/>
      <c r="AI4" s="149"/>
      <c r="AJ4" s="152"/>
    </row>
    <row r="5" spans="1:38" s="226" customFormat="1" ht="15.75" customHeight="1">
      <c r="A5" s="303"/>
      <c r="C5" s="304"/>
      <c r="D5" s="305" t="s">
        <v>57</v>
      </c>
      <c r="E5" s="306"/>
      <c r="F5" s="226" t="s">
        <v>89</v>
      </c>
      <c r="G5" s="307"/>
      <c r="O5" s="308"/>
      <c r="P5" s="309"/>
      <c r="Q5" s="309"/>
      <c r="R5" s="310"/>
      <c r="T5" s="1"/>
      <c r="U5" s="149"/>
      <c r="V5" s="149"/>
      <c r="W5" s="149"/>
      <c r="X5" s="149"/>
      <c r="Y5" s="149"/>
      <c r="Z5" s="150"/>
      <c r="AA5" s="154"/>
      <c r="AB5" s="1"/>
      <c r="AC5" s="1"/>
      <c r="AD5" s="1"/>
      <c r="AE5" s="149"/>
      <c r="AF5" s="149"/>
      <c r="AG5" s="149"/>
      <c r="AH5" s="149"/>
      <c r="AI5" s="149"/>
      <c r="AJ5" s="150"/>
      <c r="AK5" s="1"/>
      <c r="AL5" s="1"/>
    </row>
    <row r="6" spans="1:38" s="226" customFormat="1" ht="13.5" customHeight="1">
      <c r="A6" s="303"/>
      <c r="C6" s="304"/>
      <c r="D6" s="306"/>
      <c r="E6" s="306"/>
      <c r="F6" s="226" t="s">
        <v>66</v>
      </c>
      <c r="P6" s="309"/>
      <c r="Q6" s="309"/>
      <c r="R6" s="310"/>
      <c r="T6" s="1"/>
      <c r="U6" s="149"/>
      <c r="V6" s="149"/>
      <c r="W6" s="149"/>
      <c r="X6" s="149"/>
      <c r="Y6" s="149"/>
      <c r="Z6" s="150"/>
      <c r="AA6" s="154"/>
      <c r="AB6" s="1"/>
      <c r="AC6" s="1"/>
      <c r="AD6" s="1"/>
      <c r="AE6" s="149"/>
      <c r="AF6" s="149"/>
      <c r="AG6" s="149"/>
      <c r="AH6" s="149"/>
      <c r="AI6" s="149"/>
      <c r="AJ6" s="150"/>
      <c r="AK6" s="1"/>
      <c r="AL6" s="1"/>
    </row>
    <row r="7" spans="1:38" s="226" customFormat="1" ht="8.25" customHeight="1">
      <c r="A7" s="303"/>
      <c r="C7" s="304"/>
      <c r="D7" s="306"/>
      <c r="E7" s="306"/>
      <c r="P7" s="309"/>
      <c r="Q7" s="309"/>
      <c r="R7" s="310"/>
      <c r="T7" s="1"/>
      <c r="U7" s="149"/>
      <c r="V7" s="149"/>
      <c r="W7" s="149"/>
      <c r="X7" s="149"/>
      <c r="Y7" s="149"/>
      <c r="Z7" s="150"/>
      <c r="AA7" s="154"/>
      <c r="AB7" s="1"/>
      <c r="AC7" s="1"/>
      <c r="AD7" s="1"/>
      <c r="AE7" s="149"/>
      <c r="AF7" s="149"/>
      <c r="AG7" s="149"/>
      <c r="AH7" s="149"/>
      <c r="AI7" s="149"/>
      <c r="AJ7" s="150"/>
      <c r="AK7" s="1"/>
      <c r="AL7" s="1"/>
    </row>
    <row r="8" spans="1:38" s="226" customFormat="1" ht="14.5">
      <c r="A8" s="303"/>
      <c r="D8" s="226" t="s">
        <v>90</v>
      </c>
      <c r="E8" s="304"/>
      <c r="F8" s="304"/>
      <c r="G8" s="311"/>
      <c r="P8" s="309"/>
      <c r="Q8" s="309"/>
      <c r="R8" s="310"/>
      <c r="T8" s="1"/>
      <c r="U8" s="1"/>
      <c r="V8" s="1"/>
      <c r="W8" s="1"/>
      <c r="X8" s="1"/>
      <c r="Y8" s="1"/>
      <c r="Z8" s="155"/>
      <c r="AA8" s="154"/>
      <c r="AB8" s="1"/>
      <c r="AC8" s="1"/>
      <c r="AD8" s="1"/>
      <c r="AE8" s="1"/>
      <c r="AF8" s="1"/>
      <c r="AG8" s="1"/>
      <c r="AH8" s="1"/>
      <c r="AI8" s="1"/>
      <c r="AJ8" s="155"/>
      <c r="AK8" s="1"/>
      <c r="AL8" s="1"/>
    </row>
    <row r="9" spans="1:38" ht="12.75" customHeight="1">
      <c r="A9" s="300"/>
      <c r="D9" s="312" t="s">
        <v>91</v>
      </c>
      <c r="F9" s="230"/>
      <c r="G9" s="248"/>
      <c r="P9" s="254"/>
      <c r="Q9" s="254"/>
      <c r="R9" s="301"/>
      <c r="Z9" s="156"/>
      <c r="AA9" s="157"/>
      <c r="AJ9" s="156"/>
    </row>
    <row r="10" spans="1:38" ht="7.5" customHeight="1">
      <c r="A10" s="300"/>
      <c r="D10" s="312"/>
      <c r="F10" s="230"/>
      <c r="G10" s="248"/>
      <c r="P10" s="254"/>
      <c r="Q10" s="254"/>
      <c r="R10" s="301"/>
      <c r="Z10" s="156"/>
      <c r="AA10" s="157"/>
      <c r="AJ10" s="156"/>
    </row>
    <row r="11" spans="1:38" ht="14.25" customHeight="1">
      <c r="A11" s="300"/>
      <c r="C11" s="492" t="s">
        <v>83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254"/>
      <c r="R11" s="301"/>
    </row>
    <row r="12" spans="1:38" ht="14.25" customHeight="1" thickBot="1">
      <c r="A12" s="300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156"/>
      <c r="R12" s="301"/>
    </row>
    <row r="13" spans="1:38" ht="4.5" customHeight="1" thickBot="1">
      <c r="A13" s="300"/>
      <c r="R13" s="301"/>
    </row>
    <row r="14" spans="1:38" s="66" customFormat="1" ht="15.75" customHeight="1" thickBot="1">
      <c r="A14" s="313"/>
      <c r="C14" s="489" t="s">
        <v>63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314"/>
      <c r="R14" s="315"/>
      <c r="T14" s="459" t="s">
        <v>32</v>
      </c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0"/>
      <c r="AL14" s="461"/>
    </row>
    <row r="15" spans="1:38" s="261" customFormat="1" ht="12" customHeight="1">
      <c r="A15" s="316"/>
      <c r="C15" s="505"/>
      <c r="D15" s="497" t="s">
        <v>48</v>
      </c>
      <c r="E15" s="494" t="s">
        <v>49</v>
      </c>
      <c r="F15" s="494" t="s">
        <v>10</v>
      </c>
      <c r="G15" s="494" t="s">
        <v>15</v>
      </c>
      <c r="H15" s="494" t="s">
        <v>0</v>
      </c>
      <c r="I15" s="494" t="s">
        <v>74</v>
      </c>
      <c r="J15" s="494" t="s">
        <v>50</v>
      </c>
      <c r="K15" s="494" t="s">
        <v>80</v>
      </c>
      <c r="L15" s="494" t="s">
        <v>51</v>
      </c>
      <c r="M15" s="499" t="s">
        <v>39</v>
      </c>
      <c r="N15" s="500"/>
      <c r="O15" s="501"/>
      <c r="P15" s="511" t="s">
        <v>22</v>
      </c>
      <c r="Q15" s="27"/>
      <c r="R15" s="317"/>
      <c r="T15" s="462" t="s">
        <v>23</v>
      </c>
      <c r="U15" s="463" t="s">
        <v>24</v>
      </c>
      <c r="V15" s="463" t="s">
        <v>26</v>
      </c>
      <c r="W15" s="463" t="s">
        <v>27</v>
      </c>
      <c r="X15" s="444"/>
      <c r="Y15" s="463" t="s">
        <v>28</v>
      </c>
      <c r="Z15" s="463" t="s">
        <v>29</v>
      </c>
      <c r="AA15" s="457" t="s">
        <v>11</v>
      </c>
      <c r="AB15" s="463" t="s">
        <v>76</v>
      </c>
      <c r="AC15" s="446"/>
      <c r="AD15" s="462" t="s">
        <v>23</v>
      </c>
      <c r="AE15" s="463" t="s">
        <v>24</v>
      </c>
      <c r="AF15" s="463" t="s">
        <v>26</v>
      </c>
      <c r="AG15" s="463" t="s">
        <v>27</v>
      </c>
      <c r="AH15" s="444"/>
      <c r="AI15" s="463" t="s">
        <v>28</v>
      </c>
      <c r="AJ15" s="463" t="s">
        <v>29</v>
      </c>
      <c r="AK15" s="457" t="s">
        <v>64</v>
      </c>
      <c r="AL15" s="458" t="s">
        <v>77</v>
      </c>
    </row>
    <row r="16" spans="1:38" s="261" customFormat="1" ht="11.5">
      <c r="A16" s="316"/>
      <c r="C16" s="506"/>
      <c r="D16" s="481"/>
      <c r="E16" s="483"/>
      <c r="F16" s="483"/>
      <c r="G16" s="483"/>
      <c r="H16" s="483"/>
      <c r="I16" s="483"/>
      <c r="J16" s="483"/>
      <c r="K16" s="483"/>
      <c r="L16" s="483"/>
      <c r="M16" s="502"/>
      <c r="N16" s="503"/>
      <c r="O16" s="504"/>
      <c r="P16" s="512"/>
      <c r="Q16" s="27"/>
      <c r="R16" s="317"/>
      <c r="T16" s="462"/>
      <c r="U16" s="463"/>
      <c r="V16" s="463"/>
      <c r="W16" s="463"/>
      <c r="X16" s="444"/>
      <c r="Y16" s="463"/>
      <c r="Z16" s="463"/>
      <c r="AA16" s="457"/>
      <c r="AB16" s="463"/>
      <c r="AC16" s="446"/>
      <c r="AD16" s="462"/>
      <c r="AE16" s="463"/>
      <c r="AF16" s="463"/>
      <c r="AG16" s="463"/>
      <c r="AH16" s="444"/>
      <c r="AI16" s="463"/>
      <c r="AJ16" s="463"/>
      <c r="AK16" s="457"/>
      <c r="AL16" s="458"/>
    </row>
    <row r="17" spans="1:38" s="261" customFormat="1" ht="11.5">
      <c r="A17" s="316"/>
      <c r="C17" s="506"/>
      <c r="D17" s="481"/>
      <c r="E17" s="483"/>
      <c r="F17" s="483"/>
      <c r="G17" s="483"/>
      <c r="H17" s="483"/>
      <c r="I17" s="483"/>
      <c r="J17" s="483"/>
      <c r="K17" s="483"/>
      <c r="L17" s="483"/>
      <c r="M17" s="80" t="s">
        <v>1</v>
      </c>
      <c r="N17" s="6" t="s">
        <v>2</v>
      </c>
      <c r="O17" s="27" t="s">
        <v>3</v>
      </c>
      <c r="P17" s="512"/>
      <c r="Q17" s="27"/>
      <c r="R17" s="317"/>
      <c r="T17" s="462"/>
      <c r="U17" s="463"/>
      <c r="V17" s="463"/>
      <c r="W17" s="463"/>
      <c r="X17" s="444"/>
      <c r="Y17" s="463"/>
      <c r="Z17" s="463"/>
      <c r="AA17" s="457"/>
      <c r="AB17" s="463"/>
      <c r="AC17" s="446"/>
      <c r="AD17" s="462"/>
      <c r="AE17" s="463"/>
      <c r="AF17" s="463"/>
      <c r="AG17" s="463"/>
      <c r="AH17" s="444"/>
      <c r="AI17" s="463"/>
      <c r="AJ17" s="463"/>
      <c r="AK17" s="457"/>
      <c r="AL17" s="458"/>
    </row>
    <row r="18" spans="1:38" s="261" customFormat="1" ht="12" thickBot="1">
      <c r="A18" s="316"/>
      <c r="C18" s="507"/>
      <c r="D18" s="498"/>
      <c r="E18" s="495"/>
      <c r="F18" s="495"/>
      <c r="G18" s="495"/>
      <c r="H18" s="495"/>
      <c r="I18" s="495"/>
      <c r="J18" s="495"/>
      <c r="K18" s="495"/>
      <c r="L18" s="495"/>
      <c r="M18" s="80" t="s">
        <v>4</v>
      </c>
      <c r="N18" s="6" t="s">
        <v>4</v>
      </c>
      <c r="O18" s="27" t="s">
        <v>4</v>
      </c>
      <c r="P18" s="81" t="s">
        <v>4</v>
      </c>
      <c r="Q18" s="27"/>
      <c r="R18" s="317"/>
      <c r="T18" s="462"/>
      <c r="U18" s="463"/>
      <c r="V18" s="463"/>
      <c r="W18" s="463"/>
      <c r="X18" s="444" t="s">
        <v>75</v>
      </c>
      <c r="Y18" s="463"/>
      <c r="Z18" s="463"/>
      <c r="AA18" s="457"/>
      <c r="AB18" s="463"/>
      <c r="AC18" s="446"/>
      <c r="AD18" s="462"/>
      <c r="AE18" s="463"/>
      <c r="AF18" s="463"/>
      <c r="AG18" s="463"/>
      <c r="AH18" s="444" t="s">
        <v>75</v>
      </c>
      <c r="AI18" s="463"/>
      <c r="AJ18" s="463"/>
      <c r="AK18" s="457"/>
      <c r="AL18" s="458"/>
    </row>
    <row r="19" spans="1:38" s="45" customFormat="1" ht="27" customHeight="1" thickBot="1">
      <c r="A19" s="318"/>
      <c r="B19" s="319"/>
      <c r="C19" s="320" t="s">
        <v>8</v>
      </c>
      <c r="D19" s="321">
        <v>12345</v>
      </c>
      <c r="E19" s="440" t="s">
        <v>92</v>
      </c>
      <c r="F19" s="322" t="s">
        <v>62</v>
      </c>
      <c r="G19" s="22">
        <v>1212333</v>
      </c>
      <c r="H19" s="441" t="s">
        <v>94</v>
      </c>
      <c r="I19" s="440" t="s">
        <v>93</v>
      </c>
      <c r="J19" s="323">
        <v>4567</v>
      </c>
      <c r="K19" s="324" t="s">
        <v>81</v>
      </c>
      <c r="L19" s="324" t="s">
        <v>36</v>
      </c>
      <c r="M19" s="397">
        <v>1200</v>
      </c>
      <c r="N19" s="325">
        <f>M19*0.2</f>
        <v>240</v>
      </c>
      <c r="O19" s="398">
        <f t="shared" ref="O19:O29" si="0">SUM(M19:N19)</f>
        <v>1440</v>
      </c>
      <c r="P19" s="399">
        <v>-960</v>
      </c>
      <c r="Q19" s="273"/>
      <c r="R19" s="326"/>
      <c r="T19" s="160">
        <f>J19</f>
        <v>4567</v>
      </c>
      <c r="U19" s="161" t="str">
        <f>L19</f>
        <v>Y1234567</v>
      </c>
      <c r="V19" s="161"/>
      <c r="W19" s="161"/>
      <c r="X19" s="161"/>
      <c r="Y19" s="162" t="s">
        <v>25</v>
      </c>
      <c r="Z19" s="163" t="s">
        <v>31</v>
      </c>
      <c r="AA19" s="164">
        <f>P19</f>
        <v>-960</v>
      </c>
      <c r="AB19" s="165" t="str">
        <f>"PP EXP - "&amp;D19&amp;" - "&amp;G19&amp;" - "&amp;H19&amp;""</f>
        <v>PP EXP - 12345 - 1212333 - Annual payment 01/04/23 to 31/03/24</v>
      </c>
      <c r="AC19" s="447"/>
      <c r="AD19" s="160">
        <f>T19</f>
        <v>4567</v>
      </c>
      <c r="AE19" s="161" t="str">
        <f>U19</f>
        <v>Y1234567</v>
      </c>
      <c r="AF19" s="161"/>
      <c r="AG19" s="161"/>
      <c r="AH19" s="161"/>
      <c r="AI19" s="162" t="s">
        <v>25</v>
      </c>
      <c r="AJ19" s="163" t="s">
        <v>31</v>
      </c>
      <c r="AK19" s="164">
        <f>-AA19</f>
        <v>960</v>
      </c>
      <c r="AL19" s="166" t="str">
        <f>"PP EXP - "&amp;D19&amp;" - "&amp;G19&amp;" - "&amp;H19&amp;" - REV"</f>
        <v>PP EXP - 12345 - 1212333 - Annual payment 01/04/23 to 31/03/24 - REV</v>
      </c>
    </row>
    <row r="20" spans="1:38" s="16" customFormat="1" ht="27" customHeight="1">
      <c r="A20" s="331"/>
      <c r="B20" s="100"/>
      <c r="C20" s="332">
        <v>1</v>
      </c>
      <c r="D20" s="32"/>
      <c r="E20" s="430"/>
      <c r="F20" s="14"/>
      <c r="G20" s="13"/>
      <c r="H20" s="23"/>
      <c r="I20" s="433"/>
      <c r="J20" s="13"/>
      <c r="K20" s="15"/>
      <c r="L20" s="15"/>
      <c r="M20" s="33"/>
      <c r="N20" s="400">
        <f t="shared" ref="N20:N29" si="1">M20*0.2</f>
        <v>0</v>
      </c>
      <c r="O20" s="401">
        <f t="shared" si="0"/>
        <v>0</v>
      </c>
      <c r="P20" s="35"/>
      <c r="Q20" s="21"/>
      <c r="R20" s="333"/>
      <c r="T20" s="167">
        <f t="shared" ref="T20:T30" si="2">J20</f>
        <v>0</v>
      </c>
      <c r="U20" s="168">
        <f t="shared" ref="U20:U30" si="3">L20</f>
        <v>0</v>
      </c>
      <c r="V20" s="168"/>
      <c r="W20" s="168"/>
      <c r="X20" s="168"/>
      <c r="Y20" s="169" t="s">
        <v>25</v>
      </c>
      <c r="Z20" s="170" t="s">
        <v>31</v>
      </c>
      <c r="AA20" s="171">
        <f t="shared" ref="AA20:AA30" si="4">P20</f>
        <v>0</v>
      </c>
      <c r="AB20" s="423" t="str">
        <f t="shared" ref="AB20:AB30" si="5">"PP EXP - "&amp;D20&amp;" - "&amp;G20&amp;" - "&amp;H20&amp;""</f>
        <v xml:space="preserve">PP EXP -  -  - </v>
      </c>
      <c r="AC20" s="448"/>
      <c r="AD20" s="167">
        <f t="shared" ref="AD20:AD30" si="6">T20</f>
        <v>0</v>
      </c>
      <c r="AE20" s="168">
        <f t="shared" ref="AE20:AE30" si="7">U20</f>
        <v>0</v>
      </c>
      <c r="AF20" s="168"/>
      <c r="AG20" s="168"/>
      <c r="AH20" s="168"/>
      <c r="AI20" s="169" t="s">
        <v>25</v>
      </c>
      <c r="AJ20" s="170" t="s">
        <v>31</v>
      </c>
      <c r="AK20" s="429">
        <f t="shared" ref="AK20:AK30" si="8">-AA20</f>
        <v>0</v>
      </c>
      <c r="AL20" s="424" t="str">
        <f t="shared" ref="AL20:AL30" si="9">"PP EXP - "&amp;D20&amp;" - "&amp;G20&amp;" - "&amp;H20&amp;" - REV"</f>
        <v>PP EXP -  -  -  - REV</v>
      </c>
    </row>
    <row r="21" spans="1:38" s="16" customFormat="1" ht="27" customHeight="1">
      <c r="A21" s="331"/>
      <c r="B21" s="100"/>
      <c r="C21" s="332">
        <f>C20+1</f>
        <v>2</v>
      </c>
      <c r="D21" s="32"/>
      <c r="E21" s="431"/>
      <c r="F21" s="14"/>
      <c r="G21" s="13"/>
      <c r="H21" s="23"/>
      <c r="I21" s="434"/>
      <c r="J21" s="13"/>
      <c r="K21" s="15"/>
      <c r="L21" s="15"/>
      <c r="M21" s="33"/>
      <c r="N21" s="400">
        <f t="shared" si="1"/>
        <v>0</v>
      </c>
      <c r="O21" s="401">
        <f t="shared" si="0"/>
        <v>0</v>
      </c>
      <c r="P21" s="35"/>
      <c r="Q21" s="21"/>
      <c r="R21" s="333"/>
      <c r="T21" s="167">
        <f t="shared" si="2"/>
        <v>0</v>
      </c>
      <c r="U21" s="168">
        <f t="shared" si="3"/>
        <v>0</v>
      </c>
      <c r="V21" s="168"/>
      <c r="W21" s="168"/>
      <c r="X21" s="168"/>
      <c r="Y21" s="169" t="s">
        <v>25</v>
      </c>
      <c r="Z21" s="170" t="s">
        <v>31</v>
      </c>
      <c r="AA21" s="171">
        <f t="shared" si="4"/>
        <v>0</v>
      </c>
      <c r="AB21" s="427" t="str">
        <f t="shared" si="5"/>
        <v xml:space="preserve">PP EXP -  -  - </v>
      </c>
      <c r="AC21" s="449"/>
      <c r="AD21" s="167">
        <f t="shared" si="6"/>
        <v>0</v>
      </c>
      <c r="AE21" s="168">
        <f t="shared" si="7"/>
        <v>0</v>
      </c>
      <c r="AF21" s="168"/>
      <c r="AG21" s="168"/>
      <c r="AH21" s="168"/>
      <c r="AI21" s="169" t="s">
        <v>25</v>
      </c>
      <c r="AJ21" s="170" t="s">
        <v>31</v>
      </c>
      <c r="AK21" s="428">
        <f t="shared" si="8"/>
        <v>0</v>
      </c>
      <c r="AL21" s="453" t="str">
        <f t="shared" si="9"/>
        <v>PP EXP -  -  -  - REV</v>
      </c>
    </row>
    <row r="22" spans="1:38" s="16" customFormat="1" ht="27" customHeight="1">
      <c r="A22" s="331"/>
      <c r="B22" s="100"/>
      <c r="C22" s="332">
        <f t="shared" ref="C22:C30" si="10">C21+1</f>
        <v>3</v>
      </c>
      <c r="D22" s="32"/>
      <c r="E22" s="431"/>
      <c r="F22" s="14"/>
      <c r="G22" s="13"/>
      <c r="H22" s="23"/>
      <c r="I22" s="434"/>
      <c r="J22" s="13"/>
      <c r="K22" s="15"/>
      <c r="L22" s="15"/>
      <c r="M22" s="33"/>
      <c r="N22" s="400">
        <f t="shared" si="1"/>
        <v>0</v>
      </c>
      <c r="O22" s="401">
        <f t="shared" si="0"/>
        <v>0</v>
      </c>
      <c r="P22" s="35"/>
      <c r="Q22" s="21"/>
      <c r="R22" s="333"/>
      <c r="T22" s="167">
        <f t="shared" si="2"/>
        <v>0</v>
      </c>
      <c r="U22" s="168">
        <f t="shared" si="3"/>
        <v>0</v>
      </c>
      <c r="V22" s="168"/>
      <c r="W22" s="168"/>
      <c r="X22" s="168"/>
      <c r="Y22" s="169" t="s">
        <v>25</v>
      </c>
      <c r="Z22" s="170" t="s">
        <v>31</v>
      </c>
      <c r="AA22" s="171">
        <f t="shared" si="4"/>
        <v>0</v>
      </c>
      <c r="AB22" s="427" t="str">
        <f t="shared" si="5"/>
        <v xml:space="preserve">PP EXP -  -  - </v>
      </c>
      <c r="AC22" s="449"/>
      <c r="AD22" s="167">
        <f t="shared" si="6"/>
        <v>0</v>
      </c>
      <c r="AE22" s="168">
        <f t="shared" si="7"/>
        <v>0</v>
      </c>
      <c r="AF22" s="168"/>
      <c r="AG22" s="168"/>
      <c r="AH22" s="168"/>
      <c r="AI22" s="169" t="s">
        <v>25</v>
      </c>
      <c r="AJ22" s="170" t="s">
        <v>31</v>
      </c>
      <c r="AK22" s="428">
        <f t="shared" si="8"/>
        <v>0</v>
      </c>
      <c r="AL22" s="453" t="str">
        <f t="shared" si="9"/>
        <v>PP EXP -  -  -  - REV</v>
      </c>
    </row>
    <row r="23" spans="1:38" s="16" customFormat="1" ht="27" customHeight="1">
      <c r="A23" s="331"/>
      <c r="B23" s="100"/>
      <c r="C23" s="332">
        <f t="shared" si="10"/>
        <v>4</v>
      </c>
      <c r="D23" s="32"/>
      <c r="E23" s="431"/>
      <c r="F23" s="14"/>
      <c r="G23" s="13"/>
      <c r="H23" s="23"/>
      <c r="I23" s="434"/>
      <c r="J23" s="13"/>
      <c r="K23" s="15"/>
      <c r="L23" s="15"/>
      <c r="M23" s="33"/>
      <c r="N23" s="400">
        <f t="shared" si="1"/>
        <v>0</v>
      </c>
      <c r="O23" s="401">
        <f t="shared" si="0"/>
        <v>0</v>
      </c>
      <c r="P23" s="35"/>
      <c r="Q23" s="21"/>
      <c r="R23" s="333"/>
      <c r="T23" s="167">
        <f t="shared" si="2"/>
        <v>0</v>
      </c>
      <c r="U23" s="168">
        <f t="shared" si="3"/>
        <v>0</v>
      </c>
      <c r="V23" s="168"/>
      <c r="W23" s="168"/>
      <c r="X23" s="168"/>
      <c r="Y23" s="169" t="s">
        <v>25</v>
      </c>
      <c r="Z23" s="170" t="s">
        <v>31</v>
      </c>
      <c r="AA23" s="171">
        <f t="shared" si="4"/>
        <v>0</v>
      </c>
      <c r="AB23" s="427" t="str">
        <f t="shared" si="5"/>
        <v xml:space="preserve">PP EXP -  -  - </v>
      </c>
      <c r="AC23" s="449"/>
      <c r="AD23" s="167">
        <f t="shared" si="6"/>
        <v>0</v>
      </c>
      <c r="AE23" s="168">
        <f t="shared" si="7"/>
        <v>0</v>
      </c>
      <c r="AF23" s="168"/>
      <c r="AG23" s="168"/>
      <c r="AH23" s="168"/>
      <c r="AI23" s="169" t="s">
        <v>25</v>
      </c>
      <c r="AJ23" s="170" t="s">
        <v>31</v>
      </c>
      <c r="AK23" s="428">
        <f t="shared" si="8"/>
        <v>0</v>
      </c>
      <c r="AL23" s="453" t="str">
        <f t="shared" si="9"/>
        <v>PP EXP -  -  -  - REV</v>
      </c>
    </row>
    <row r="24" spans="1:38" s="16" customFormat="1" ht="27" customHeight="1">
      <c r="A24" s="331"/>
      <c r="B24" s="100"/>
      <c r="C24" s="332">
        <f t="shared" si="10"/>
        <v>5</v>
      </c>
      <c r="D24" s="32"/>
      <c r="E24" s="431"/>
      <c r="F24" s="14"/>
      <c r="G24" s="13"/>
      <c r="H24" s="23"/>
      <c r="I24" s="434"/>
      <c r="J24" s="13"/>
      <c r="K24" s="15"/>
      <c r="L24" s="15"/>
      <c r="M24" s="33"/>
      <c r="N24" s="400">
        <f t="shared" si="1"/>
        <v>0</v>
      </c>
      <c r="O24" s="401">
        <f t="shared" si="0"/>
        <v>0</v>
      </c>
      <c r="P24" s="35"/>
      <c r="Q24" s="21"/>
      <c r="R24" s="333"/>
      <c r="T24" s="167">
        <f t="shared" si="2"/>
        <v>0</v>
      </c>
      <c r="U24" s="168">
        <f t="shared" si="3"/>
        <v>0</v>
      </c>
      <c r="V24" s="168"/>
      <c r="W24" s="168"/>
      <c r="X24" s="168"/>
      <c r="Y24" s="169" t="s">
        <v>25</v>
      </c>
      <c r="Z24" s="170" t="s">
        <v>31</v>
      </c>
      <c r="AA24" s="171">
        <f t="shared" si="4"/>
        <v>0</v>
      </c>
      <c r="AB24" s="427" t="str">
        <f t="shared" si="5"/>
        <v xml:space="preserve">PP EXP -  -  - </v>
      </c>
      <c r="AC24" s="449"/>
      <c r="AD24" s="167">
        <f t="shared" si="6"/>
        <v>0</v>
      </c>
      <c r="AE24" s="168">
        <f t="shared" si="7"/>
        <v>0</v>
      </c>
      <c r="AF24" s="168"/>
      <c r="AG24" s="168"/>
      <c r="AH24" s="168"/>
      <c r="AI24" s="169" t="s">
        <v>25</v>
      </c>
      <c r="AJ24" s="170" t="s">
        <v>31</v>
      </c>
      <c r="AK24" s="428">
        <f t="shared" si="8"/>
        <v>0</v>
      </c>
      <c r="AL24" s="453" t="str">
        <f t="shared" si="9"/>
        <v>PP EXP -  -  -  - REV</v>
      </c>
    </row>
    <row r="25" spans="1:38" s="16" customFormat="1" ht="27" customHeight="1">
      <c r="A25" s="331"/>
      <c r="B25" s="100"/>
      <c r="C25" s="332">
        <f t="shared" si="10"/>
        <v>6</v>
      </c>
      <c r="D25" s="32"/>
      <c r="E25" s="431"/>
      <c r="F25" s="14"/>
      <c r="G25" s="13"/>
      <c r="H25" s="23"/>
      <c r="I25" s="434"/>
      <c r="J25" s="13"/>
      <c r="K25" s="15"/>
      <c r="L25" s="15"/>
      <c r="M25" s="33"/>
      <c r="N25" s="400">
        <f t="shared" si="1"/>
        <v>0</v>
      </c>
      <c r="O25" s="401">
        <f t="shared" si="0"/>
        <v>0</v>
      </c>
      <c r="P25" s="35"/>
      <c r="Q25" s="21"/>
      <c r="R25" s="333"/>
      <c r="T25" s="167">
        <f t="shared" si="2"/>
        <v>0</v>
      </c>
      <c r="U25" s="168">
        <f t="shared" si="3"/>
        <v>0</v>
      </c>
      <c r="V25" s="168"/>
      <c r="W25" s="168"/>
      <c r="X25" s="168"/>
      <c r="Y25" s="169" t="s">
        <v>25</v>
      </c>
      <c r="Z25" s="170" t="s">
        <v>31</v>
      </c>
      <c r="AA25" s="171">
        <f t="shared" si="4"/>
        <v>0</v>
      </c>
      <c r="AB25" s="427" t="str">
        <f t="shared" si="5"/>
        <v xml:space="preserve">PP EXP -  -  - </v>
      </c>
      <c r="AC25" s="449"/>
      <c r="AD25" s="167">
        <f t="shared" si="6"/>
        <v>0</v>
      </c>
      <c r="AE25" s="168">
        <f t="shared" si="7"/>
        <v>0</v>
      </c>
      <c r="AF25" s="168"/>
      <c r="AG25" s="168"/>
      <c r="AH25" s="168"/>
      <c r="AI25" s="169" t="s">
        <v>25</v>
      </c>
      <c r="AJ25" s="170" t="s">
        <v>31</v>
      </c>
      <c r="AK25" s="428">
        <f t="shared" si="8"/>
        <v>0</v>
      </c>
      <c r="AL25" s="453" t="str">
        <f t="shared" si="9"/>
        <v>PP EXP -  -  -  - REV</v>
      </c>
    </row>
    <row r="26" spans="1:38" s="16" customFormat="1" ht="27" customHeight="1">
      <c r="A26" s="331"/>
      <c r="B26" s="100"/>
      <c r="C26" s="332">
        <f t="shared" si="10"/>
        <v>7</v>
      </c>
      <c r="D26" s="32"/>
      <c r="E26" s="431"/>
      <c r="F26" s="14"/>
      <c r="G26" s="13"/>
      <c r="H26" s="23"/>
      <c r="I26" s="434"/>
      <c r="J26" s="13"/>
      <c r="K26" s="15"/>
      <c r="L26" s="15"/>
      <c r="M26" s="33"/>
      <c r="N26" s="400">
        <f t="shared" si="1"/>
        <v>0</v>
      </c>
      <c r="O26" s="401">
        <f t="shared" si="0"/>
        <v>0</v>
      </c>
      <c r="P26" s="35"/>
      <c r="Q26" s="21"/>
      <c r="R26" s="333"/>
      <c r="T26" s="167">
        <f t="shared" si="2"/>
        <v>0</v>
      </c>
      <c r="U26" s="168">
        <f t="shared" si="3"/>
        <v>0</v>
      </c>
      <c r="V26" s="168"/>
      <c r="W26" s="168"/>
      <c r="X26" s="168"/>
      <c r="Y26" s="169" t="s">
        <v>25</v>
      </c>
      <c r="Z26" s="170" t="s">
        <v>31</v>
      </c>
      <c r="AA26" s="171">
        <f t="shared" si="4"/>
        <v>0</v>
      </c>
      <c r="AB26" s="427" t="str">
        <f t="shared" si="5"/>
        <v xml:space="preserve">PP EXP -  -  - </v>
      </c>
      <c r="AC26" s="449"/>
      <c r="AD26" s="167">
        <f t="shared" si="6"/>
        <v>0</v>
      </c>
      <c r="AE26" s="168">
        <f t="shared" si="7"/>
        <v>0</v>
      </c>
      <c r="AF26" s="168"/>
      <c r="AG26" s="168"/>
      <c r="AH26" s="168"/>
      <c r="AI26" s="169" t="s">
        <v>25</v>
      </c>
      <c r="AJ26" s="170" t="s">
        <v>31</v>
      </c>
      <c r="AK26" s="428">
        <f t="shared" si="8"/>
        <v>0</v>
      </c>
      <c r="AL26" s="453" t="str">
        <f t="shared" si="9"/>
        <v>PP EXP -  -  -  - REV</v>
      </c>
    </row>
    <row r="27" spans="1:38" s="16" customFormat="1" ht="27" customHeight="1">
      <c r="A27" s="331"/>
      <c r="B27" s="100"/>
      <c r="C27" s="332">
        <f t="shared" si="10"/>
        <v>8</v>
      </c>
      <c r="D27" s="36"/>
      <c r="E27" s="432"/>
      <c r="F27" s="19"/>
      <c r="G27" s="18"/>
      <c r="H27" s="24"/>
      <c r="I27" s="435"/>
      <c r="J27" s="18"/>
      <c r="K27" s="20"/>
      <c r="L27" s="20"/>
      <c r="M27" s="37"/>
      <c r="N27" s="400">
        <f t="shared" si="1"/>
        <v>0</v>
      </c>
      <c r="O27" s="401">
        <f t="shared" si="0"/>
        <v>0</v>
      </c>
      <c r="P27" s="85"/>
      <c r="Q27" s="21"/>
      <c r="R27" s="333"/>
      <c r="T27" s="167">
        <f t="shared" si="2"/>
        <v>0</v>
      </c>
      <c r="U27" s="168">
        <f t="shared" si="3"/>
        <v>0</v>
      </c>
      <c r="V27" s="168"/>
      <c r="W27" s="168"/>
      <c r="X27" s="168"/>
      <c r="Y27" s="169" t="s">
        <v>25</v>
      </c>
      <c r="Z27" s="170" t="s">
        <v>31</v>
      </c>
      <c r="AA27" s="171">
        <f t="shared" si="4"/>
        <v>0</v>
      </c>
      <c r="AB27" s="427" t="str">
        <f t="shared" si="5"/>
        <v xml:space="preserve">PP EXP -  -  - </v>
      </c>
      <c r="AC27" s="449"/>
      <c r="AD27" s="167">
        <f t="shared" si="6"/>
        <v>0</v>
      </c>
      <c r="AE27" s="168">
        <f t="shared" si="7"/>
        <v>0</v>
      </c>
      <c r="AF27" s="168"/>
      <c r="AG27" s="168"/>
      <c r="AH27" s="168"/>
      <c r="AI27" s="169" t="s">
        <v>25</v>
      </c>
      <c r="AJ27" s="170" t="s">
        <v>31</v>
      </c>
      <c r="AK27" s="428">
        <f t="shared" si="8"/>
        <v>0</v>
      </c>
      <c r="AL27" s="453" t="str">
        <f t="shared" si="9"/>
        <v>PP EXP -  -  -  - REV</v>
      </c>
    </row>
    <row r="28" spans="1:38" s="16" customFormat="1" ht="27" customHeight="1">
      <c r="A28" s="331"/>
      <c r="B28" s="100"/>
      <c r="C28" s="332">
        <f t="shared" si="10"/>
        <v>9</v>
      </c>
      <c r="D28" s="36"/>
      <c r="E28" s="432"/>
      <c r="F28" s="19"/>
      <c r="G28" s="18"/>
      <c r="H28" s="24"/>
      <c r="I28" s="435"/>
      <c r="J28" s="18"/>
      <c r="K28" s="20"/>
      <c r="L28" s="20"/>
      <c r="M28" s="37"/>
      <c r="N28" s="400">
        <f t="shared" si="1"/>
        <v>0</v>
      </c>
      <c r="O28" s="401">
        <f t="shared" si="0"/>
        <v>0</v>
      </c>
      <c r="P28" s="85"/>
      <c r="Q28" s="21"/>
      <c r="R28" s="333"/>
      <c r="T28" s="167">
        <f t="shared" si="2"/>
        <v>0</v>
      </c>
      <c r="U28" s="168">
        <f t="shared" si="3"/>
        <v>0</v>
      </c>
      <c r="V28" s="168"/>
      <c r="W28" s="168"/>
      <c r="X28" s="168"/>
      <c r="Y28" s="169" t="s">
        <v>25</v>
      </c>
      <c r="Z28" s="170" t="s">
        <v>31</v>
      </c>
      <c r="AA28" s="171">
        <f t="shared" si="4"/>
        <v>0</v>
      </c>
      <c r="AB28" s="427" t="str">
        <f t="shared" si="5"/>
        <v xml:space="preserve">PP EXP -  -  - </v>
      </c>
      <c r="AC28" s="449"/>
      <c r="AD28" s="167">
        <f t="shared" si="6"/>
        <v>0</v>
      </c>
      <c r="AE28" s="168">
        <f t="shared" si="7"/>
        <v>0</v>
      </c>
      <c r="AF28" s="168"/>
      <c r="AG28" s="168"/>
      <c r="AH28" s="168"/>
      <c r="AI28" s="169" t="s">
        <v>25</v>
      </c>
      <c r="AJ28" s="170" t="s">
        <v>31</v>
      </c>
      <c r="AK28" s="428">
        <f t="shared" si="8"/>
        <v>0</v>
      </c>
      <c r="AL28" s="453" t="str">
        <f t="shared" si="9"/>
        <v>PP EXP -  -  -  - REV</v>
      </c>
    </row>
    <row r="29" spans="1:38" s="16" customFormat="1" ht="27" customHeight="1">
      <c r="A29" s="331"/>
      <c r="B29" s="100"/>
      <c r="C29" s="332">
        <f t="shared" si="10"/>
        <v>10</v>
      </c>
      <c r="D29" s="36"/>
      <c r="E29" s="432"/>
      <c r="F29" s="19"/>
      <c r="G29" s="18"/>
      <c r="H29" s="24"/>
      <c r="I29" s="435"/>
      <c r="J29" s="18"/>
      <c r="K29" s="20"/>
      <c r="L29" s="20"/>
      <c r="M29" s="37"/>
      <c r="N29" s="400">
        <f t="shared" si="1"/>
        <v>0</v>
      </c>
      <c r="O29" s="401">
        <f t="shared" si="0"/>
        <v>0</v>
      </c>
      <c r="P29" s="85"/>
      <c r="Q29" s="21"/>
      <c r="R29" s="333"/>
      <c r="T29" s="167">
        <f t="shared" si="2"/>
        <v>0</v>
      </c>
      <c r="U29" s="168">
        <f t="shared" si="3"/>
        <v>0</v>
      </c>
      <c r="V29" s="168"/>
      <c r="W29" s="168"/>
      <c r="X29" s="168"/>
      <c r="Y29" s="169" t="s">
        <v>25</v>
      </c>
      <c r="Z29" s="170" t="s">
        <v>31</v>
      </c>
      <c r="AA29" s="171">
        <f t="shared" si="4"/>
        <v>0</v>
      </c>
      <c r="AB29" s="427" t="str">
        <f t="shared" si="5"/>
        <v xml:space="preserve">PP EXP -  -  - </v>
      </c>
      <c r="AC29" s="449"/>
      <c r="AD29" s="167">
        <f t="shared" si="6"/>
        <v>0</v>
      </c>
      <c r="AE29" s="168">
        <f t="shared" si="7"/>
        <v>0</v>
      </c>
      <c r="AF29" s="168"/>
      <c r="AG29" s="168"/>
      <c r="AH29" s="168"/>
      <c r="AI29" s="169" t="s">
        <v>25</v>
      </c>
      <c r="AJ29" s="170" t="s">
        <v>31</v>
      </c>
      <c r="AK29" s="428">
        <f t="shared" si="8"/>
        <v>0</v>
      </c>
      <c r="AL29" s="453" t="str">
        <f t="shared" si="9"/>
        <v>PP EXP -  -  -  - REV</v>
      </c>
    </row>
    <row r="30" spans="1:38" s="16" customFormat="1" ht="27" customHeight="1" thickBot="1">
      <c r="A30" s="331"/>
      <c r="B30" s="100"/>
      <c r="C30" s="207">
        <f t="shared" si="10"/>
        <v>11</v>
      </c>
      <c r="D30" s="36"/>
      <c r="E30" s="432"/>
      <c r="F30" s="19"/>
      <c r="G30" s="18"/>
      <c r="H30" s="24"/>
      <c r="I30" s="435"/>
      <c r="J30" s="18"/>
      <c r="K30" s="20"/>
      <c r="L30" s="20"/>
      <c r="M30" s="37"/>
      <c r="N30" s="402">
        <f>M30*0.2</f>
        <v>0</v>
      </c>
      <c r="O30" s="403">
        <f>SUM(M30:N30)</f>
        <v>0</v>
      </c>
      <c r="P30" s="85"/>
      <c r="Q30" s="21"/>
      <c r="R30" s="333"/>
      <c r="T30" s="172">
        <f t="shared" si="2"/>
        <v>0</v>
      </c>
      <c r="U30" s="173">
        <f t="shared" si="3"/>
        <v>0</v>
      </c>
      <c r="V30" s="173"/>
      <c r="W30" s="173"/>
      <c r="X30" s="173"/>
      <c r="Y30" s="174" t="s">
        <v>25</v>
      </c>
      <c r="Z30" s="175" t="s">
        <v>31</v>
      </c>
      <c r="AA30" s="176">
        <f t="shared" si="4"/>
        <v>0</v>
      </c>
      <c r="AB30" s="425" t="str">
        <f t="shared" si="5"/>
        <v xml:space="preserve">PP EXP -  -  - </v>
      </c>
      <c r="AC30" s="448"/>
      <c r="AD30" s="172">
        <f t="shared" si="6"/>
        <v>0</v>
      </c>
      <c r="AE30" s="173">
        <f t="shared" si="7"/>
        <v>0</v>
      </c>
      <c r="AF30" s="173"/>
      <c r="AG30" s="173"/>
      <c r="AH30" s="173"/>
      <c r="AI30" s="174" t="s">
        <v>25</v>
      </c>
      <c r="AJ30" s="175" t="s">
        <v>31</v>
      </c>
      <c r="AK30" s="429">
        <f t="shared" si="8"/>
        <v>0</v>
      </c>
      <c r="AL30" s="426" t="str">
        <f t="shared" si="9"/>
        <v>PP EXP -  -  -  - REV</v>
      </c>
    </row>
    <row r="31" spans="1:38" s="16" customFormat="1" ht="6.75" customHeight="1" thickBot="1">
      <c r="A31" s="327"/>
      <c r="C31" s="210"/>
      <c r="D31" s="82"/>
      <c r="E31" s="82"/>
      <c r="F31" s="82"/>
      <c r="G31" s="82"/>
      <c r="H31" s="329"/>
      <c r="I31" s="82"/>
      <c r="J31" s="82"/>
      <c r="K31" s="82"/>
      <c r="L31" s="82"/>
      <c r="M31" s="278"/>
      <c r="N31" s="404"/>
      <c r="O31" s="278"/>
      <c r="P31" s="279"/>
      <c r="Q31" s="276"/>
      <c r="R31" s="328"/>
      <c r="T31" s="177"/>
      <c r="U31" s="179"/>
      <c r="V31" s="179"/>
      <c r="W31" s="179"/>
      <c r="X31" s="179"/>
      <c r="Y31" s="178"/>
      <c r="Z31" s="180"/>
      <c r="AA31" s="181"/>
      <c r="AB31" s="182"/>
      <c r="AC31" s="450"/>
      <c r="AD31" s="177"/>
      <c r="AE31" s="179"/>
      <c r="AF31" s="179"/>
      <c r="AG31" s="179"/>
      <c r="AH31" s="179"/>
      <c r="AI31" s="178"/>
      <c r="AJ31" s="180"/>
      <c r="AK31" s="183"/>
      <c r="AL31" s="183"/>
    </row>
    <row r="32" spans="1:38" s="16" customFormat="1" ht="25" customHeight="1" thickBot="1">
      <c r="A32" s="327"/>
      <c r="C32" s="217" t="s">
        <v>33</v>
      </c>
      <c r="I32" s="330"/>
      <c r="J32" s="330"/>
      <c r="K32" s="330"/>
      <c r="L32" s="330"/>
      <c r="M32" s="508" t="s">
        <v>52</v>
      </c>
      <c r="N32" s="509"/>
      <c r="O32" s="510"/>
      <c r="P32" s="405">
        <f>SUM(P20:P31)</f>
        <v>0</v>
      </c>
      <c r="Q32" s="276"/>
      <c r="R32" s="328"/>
      <c r="AA32" s="422"/>
    </row>
    <row r="33" spans="1:38" ht="21" customHeight="1" thickBot="1">
      <c r="A33" s="331"/>
      <c r="B33" s="2"/>
      <c r="C33" s="28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334"/>
      <c r="S33" s="2"/>
      <c r="T33" s="184"/>
      <c r="U33" s="185"/>
      <c r="V33" s="185"/>
      <c r="W33" s="185"/>
      <c r="X33" s="185"/>
      <c r="Y33" s="185"/>
      <c r="Z33" s="185"/>
      <c r="AA33" s="186"/>
      <c r="AB33" s="16"/>
      <c r="AC33" s="16"/>
      <c r="AD33" s="184"/>
      <c r="AE33" s="185"/>
      <c r="AF33" s="184"/>
      <c r="AG33" s="185"/>
      <c r="AH33" s="184"/>
      <c r="AI33" s="185"/>
      <c r="AJ33" s="184"/>
      <c r="AK33" s="185"/>
      <c r="AL33" s="184"/>
    </row>
    <row r="34" spans="1:38" ht="19.5" customHeight="1" thickTop="1" thickBot="1">
      <c r="A34" s="331"/>
      <c r="B34" s="100"/>
      <c r="C34" s="335" t="s">
        <v>18</v>
      </c>
      <c r="D34" s="112"/>
      <c r="E34" s="336"/>
      <c r="F34" s="337"/>
      <c r="G34" s="338"/>
      <c r="H34" s="338"/>
      <c r="I34" s="339"/>
      <c r="J34" s="339"/>
      <c r="K34" s="339"/>
      <c r="L34" s="339"/>
      <c r="M34" s="340"/>
      <c r="N34" s="113"/>
      <c r="O34" s="113"/>
      <c r="P34" s="341"/>
      <c r="Q34" s="2"/>
      <c r="R34" s="334"/>
      <c r="S34" s="2"/>
      <c r="W34" s="187" t="s">
        <v>69</v>
      </c>
      <c r="X34" s="445"/>
      <c r="Y34" s="188"/>
      <c r="Z34" s="188"/>
      <c r="AA34" s="189"/>
      <c r="AB34" s="190"/>
      <c r="AC34" s="281"/>
    </row>
    <row r="35" spans="1:38" ht="19.5" customHeight="1" thickTop="1" thickBot="1">
      <c r="A35" s="331"/>
      <c r="B35" s="100"/>
      <c r="C35" s="342" t="s">
        <v>14</v>
      </c>
      <c r="D35" s="118"/>
      <c r="E35" s="338"/>
      <c r="F35" s="343"/>
      <c r="G35" s="344"/>
      <c r="H35" s="338"/>
      <c r="I35" s="339"/>
      <c r="J35" s="339"/>
      <c r="K35" s="339"/>
      <c r="L35" s="339"/>
      <c r="M35" s="340"/>
      <c r="N35" s="113"/>
      <c r="O35" s="113"/>
      <c r="P35" s="341"/>
      <c r="Q35" s="118"/>
      <c r="R35" s="334"/>
      <c r="S35" s="2"/>
      <c r="W35" s="191"/>
      <c r="X35" s="192"/>
      <c r="Y35" s="192"/>
      <c r="Z35" s="193"/>
      <c r="AA35" s="194" t="s">
        <v>15</v>
      </c>
      <c r="AB35" s="195"/>
      <c r="AC35" s="281"/>
    </row>
    <row r="36" spans="1:38" ht="19.5" customHeight="1" thickBot="1">
      <c r="A36" s="331"/>
      <c r="B36" s="100"/>
      <c r="C36" s="342" t="s">
        <v>17</v>
      </c>
      <c r="D36" s="118"/>
      <c r="E36" s="338"/>
      <c r="F36" s="343"/>
      <c r="G36" s="338"/>
      <c r="H36" s="338"/>
      <c r="I36" s="339"/>
      <c r="J36" s="339"/>
      <c r="K36" s="339"/>
      <c r="L36" s="339"/>
      <c r="M36" s="340"/>
      <c r="N36" s="113"/>
      <c r="O36" s="113"/>
      <c r="P36" s="341"/>
      <c r="Q36" s="118"/>
      <c r="R36" s="334"/>
      <c r="S36" s="2"/>
      <c r="W36" s="196"/>
      <c r="Z36" s="197"/>
      <c r="AA36" s="198" t="s">
        <v>16</v>
      </c>
      <c r="AB36" s="199"/>
      <c r="AC36" s="281"/>
    </row>
    <row r="37" spans="1:38" ht="19.5" customHeight="1" thickBot="1">
      <c r="A37" s="331"/>
      <c r="B37" s="100"/>
      <c r="C37" s="342" t="s">
        <v>19</v>
      </c>
      <c r="D37" s="118"/>
      <c r="E37" s="338"/>
      <c r="F37" s="343"/>
      <c r="G37" s="338"/>
      <c r="H37" s="338"/>
      <c r="I37" s="339"/>
      <c r="J37" s="339"/>
      <c r="K37" s="339"/>
      <c r="L37" s="339"/>
      <c r="M37" s="340"/>
      <c r="N37" s="113"/>
      <c r="O37" s="113"/>
      <c r="P37" s="341"/>
      <c r="Q37" s="118"/>
      <c r="R37" s="334"/>
      <c r="S37" s="2"/>
      <c r="W37" s="196"/>
      <c r="Z37" s="197"/>
      <c r="AA37" s="198" t="s">
        <v>17</v>
      </c>
      <c r="AB37" s="199"/>
      <c r="AC37" s="281"/>
    </row>
    <row r="38" spans="1:38" ht="19.5" customHeight="1" thickBot="1">
      <c r="A38" s="331"/>
      <c r="B38" s="100"/>
      <c r="C38" s="356" t="s">
        <v>82</v>
      </c>
      <c r="D38" s="138"/>
      <c r="E38" s="345"/>
      <c r="F38" s="346"/>
      <c r="G38" s="345"/>
      <c r="H38" s="345"/>
      <c r="I38" s="347"/>
      <c r="J38" s="347"/>
      <c r="K38" s="347"/>
      <c r="L38" s="347"/>
      <c r="M38" s="348"/>
      <c r="N38" s="349"/>
      <c r="O38" s="349"/>
      <c r="P38" s="350"/>
      <c r="Q38" s="118"/>
      <c r="R38" s="334"/>
      <c r="S38" s="2"/>
      <c r="W38" s="196"/>
      <c r="Z38" s="197"/>
      <c r="AA38" s="198"/>
      <c r="AB38" s="200"/>
      <c r="AC38" s="281"/>
    </row>
    <row r="39" spans="1:38" ht="8.25" customHeight="1" thickBot="1">
      <c r="A39" s="331"/>
      <c r="B39" s="100"/>
      <c r="C39" s="351"/>
      <c r="D39" s="351"/>
      <c r="E39" s="352"/>
      <c r="F39" s="141"/>
      <c r="G39" s="141"/>
      <c r="H39" s="351"/>
      <c r="I39" s="351"/>
      <c r="J39" s="351"/>
      <c r="K39" s="351"/>
      <c r="L39" s="351"/>
      <c r="M39" s="351"/>
      <c r="N39" s="352"/>
      <c r="O39" s="352"/>
      <c r="P39" s="141"/>
      <c r="Q39" s="141"/>
      <c r="R39" s="334"/>
      <c r="S39" s="2"/>
      <c r="W39" s="201"/>
      <c r="X39" s="202"/>
      <c r="Y39" s="202"/>
      <c r="Z39" s="203"/>
      <c r="AA39" s="204"/>
      <c r="AB39" s="205"/>
      <c r="AC39" s="281"/>
    </row>
    <row r="40" spans="1:38" ht="8.25" customHeight="1" thickTop="1">
      <c r="A40" s="331"/>
      <c r="B40" s="100"/>
      <c r="C40" s="351"/>
      <c r="D40" s="351"/>
      <c r="E40" s="352"/>
      <c r="F40" s="141"/>
      <c r="G40" s="141"/>
      <c r="H40" s="351"/>
      <c r="I40" s="351"/>
      <c r="J40" s="351"/>
      <c r="K40" s="351"/>
      <c r="L40" s="351"/>
      <c r="M40" s="351"/>
      <c r="N40" s="352"/>
      <c r="O40" s="352"/>
      <c r="P40" s="141"/>
      <c r="Q40" s="141"/>
      <c r="R40" s="334"/>
      <c r="S40" s="2"/>
      <c r="Z40" s="454"/>
      <c r="AA40" s="455"/>
      <c r="AB40" s="281"/>
      <c r="AC40" s="281"/>
    </row>
    <row r="41" spans="1:38" ht="9" customHeight="1" thickBot="1">
      <c r="A41" s="353"/>
      <c r="B41" s="354"/>
      <c r="C41" s="354"/>
      <c r="D41" s="354"/>
      <c r="E41" s="354"/>
      <c r="F41" s="354"/>
      <c r="G41" s="354"/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5"/>
      <c r="S41" s="2"/>
      <c r="T41" s="206"/>
      <c r="AD41" s="206"/>
    </row>
  </sheetData>
  <sheetProtection formatCells="0" formatColumns="0" formatRows="0" insertRows="0" insertHyperlinks="0" deleteRows="0" sort="0" autoFilter="0" pivotTables="0"/>
  <mergeCells count="34">
    <mergeCell ref="Z3:AA3"/>
    <mergeCell ref="T14:AL14"/>
    <mergeCell ref="T15:T18"/>
    <mergeCell ref="U15:U18"/>
    <mergeCell ref="V15:V18"/>
    <mergeCell ref="W15:W18"/>
    <mergeCell ref="Y15:Y18"/>
    <mergeCell ref="Z15:Z18"/>
    <mergeCell ref="AA15:AA18"/>
    <mergeCell ref="AB15:AB18"/>
    <mergeCell ref="AD15:AD18"/>
    <mergeCell ref="AE15:AE18"/>
    <mergeCell ref="AF15:AF18"/>
    <mergeCell ref="AG15:AG18"/>
    <mergeCell ref="M32:O32"/>
    <mergeCell ref="AK15:AK18"/>
    <mergeCell ref="AL15:AL18"/>
    <mergeCell ref="AI15:AI18"/>
    <mergeCell ref="AJ15:AJ18"/>
    <mergeCell ref="P15:P17"/>
    <mergeCell ref="K15:K18"/>
    <mergeCell ref="C3:F3"/>
    <mergeCell ref="C11:P12"/>
    <mergeCell ref="D15:D18"/>
    <mergeCell ref="E15:E18"/>
    <mergeCell ref="F15:F18"/>
    <mergeCell ref="C14:P14"/>
    <mergeCell ref="G15:G18"/>
    <mergeCell ref="H15:H18"/>
    <mergeCell ref="I15:I18"/>
    <mergeCell ref="M15:O16"/>
    <mergeCell ref="J15:J18"/>
    <mergeCell ref="L15:L18"/>
    <mergeCell ref="C15:C18"/>
  </mergeCells>
  <phoneticPr fontId="0" type="noConversion"/>
  <dataValidations count="1">
    <dataValidation allowBlank="1" showInputMessage="1" showErrorMessage="1" prompt="Enter prepayments as a negative value.  See year end memo for definitions of accruals and prepayments." sqref="P19:Q31 AA19:AA31 AK19:AK30" xr:uid="{00000000-0002-0000-0100-000000000000}"/>
  </dataValidations>
  <printOptions horizontalCentered="1"/>
  <pageMargins left="0.15748031496062992" right="0.15748031496062992" top="0.39370078740157483" bottom="0.39370078740157483" header="0.11811023622047245" footer="0.11811023622047245"/>
  <pageSetup paperSize="9" scale="80" orientation="landscape" horizontalDpi="204" verticalDpi="196" r:id="rId1"/>
  <headerFooter alignWithMargins="0">
    <oddHeader>&amp;C&amp;"Rdg Vesta,Regular"&amp;8&amp;D&amp;T</oddHeader>
    <oddFooter>&amp;C&amp;"Rdg Vesta,Regular"&amp;8&amp;F  &amp;A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  <pageSetUpPr fitToPage="1"/>
  </sheetPr>
  <dimension ref="A1:AK41"/>
  <sheetViews>
    <sheetView showGridLines="0" showZeros="0" zoomScaleNormal="100" zoomScaleSheetLayoutView="100" workbookViewId="0">
      <selection activeCell="D9" sqref="D9"/>
    </sheetView>
  </sheetViews>
  <sheetFormatPr defaultColWidth="9.1796875" defaultRowHeight="12.5"/>
  <cols>
    <col min="1" max="1" width="2" style="1" customWidth="1"/>
    <col min="2" max="2" width="0.81640625" style="1" customWidth="1"/>
    <col min="3" max="3" width="2.81640625" style="1" customWidth="1"/>
    <col min="4" max="4" width="11.81640625" style="1" customWidth="1"/>
    <col min="5" max="5" width="10.453125" style="1" customWidth="1"/>
    <col min="6" max="7" width="18.1796875" style="1" customWidth="1"/>
    <col min="8" max="8" width="53.54296875" style="1" customWidth="1"/>
    <col min="9" max="11" width="12" style="1" customWidth="1"/>
    <col min="12" max="14" width="10.453125" style="1" customWidth="1"/>
    <col min="15" max="15" width="13.7265625" style="1" customWidth="1"/>
    <col min="16" max="16" width="0.54296875" style="1" customWidth="1"/>
    <col min="17" max="17" width="2.1796875" style="1" customWidth="1"/>
    <col min="18" max="18" width="1.1796875" style="1" customWidth="1"/>
    <col min="19" max="19" width="10.1796875" style="1" customWidth="1"/>
    <col min="20" max="20" width="10.26953125" style="1" customWidth="1"/>
    <col min="21" max="25" width="5.7265625" style="1" customWidth="1"/>
    <col min="26" max="26" width="13" style="25" customWidth="1"/>
    <col min="27" max="27" width="69" style="1" bestFit="1" customWidth="1"/>
    <col min="28" max="28" width="0.81640625" style="1" customWidth="1"/>
    <col min="29" max="29" width="10.1796875" style="1" customWidth="1"/>
    <col min="30" max="30" width="10.26953125" style="1" customWidth="1"/>
    <col min="31" max="35" width="5.7265625" style="1" customWidth="1"/>
    <col min="36" max="36" width="9.1796875" style="1"/>
    <col min="37" max="37" width="74.1796875" style="1" bestFit="1" customWidth="1"/>
    <col min="38" max="16384" width="9.1796875" style="1"/>
  </cols>
  <sheetData>
    <row r="1" spans="1:37" ht="8.25" customHeight="1">
      <c r="A1" s="357"/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9"/>
    </row>
    <row r="2" spans="1:37" ht="4.5" customHeight="1">
      <c r="A2" s="360"/>
      <c r="O2" s="281"/>
      <c r="P2" s="281"/>
      <c r="Q2" s="361"/>
    </row>
    <row r="3" spans="1:37" ht="17.25" customHeight="1">
      <c r="A3" s="360"/>
      <c r="C3" s="516" t="s">
        <v>12</v>
      </c>
      <c r="D3" s="516"/>
      <c r="E3" s="516"/>
      <c r="F3" s="516"/>
      <c r="G3" s="456" t="s">
        <v>84</v>
      </c>
      <c r="L3" s="248"/>
      <c r="O3" s="151"/>
      <c r="P3" s="151"/>
      <c r="Q3" s="361"/>
      <c r="T3" s="149"/>
      <c r="U3" s="149"/>
      <c r="V3" s="149"/>
      <c r="W3" s="149"/>
      <c r="X3" s="149"/>
      <c r="Y3" s="479"/>
      <c r="Z3" s="480"/>
      <c r="AD3" s="149"/>
      <c r="AE3" s="149"/>
      <c r="AF3" s="149"/>
      <c r="AG3" s="149"/>
      <c r="AH3" s="149"/>
    </row>
    <row r="4" spans="1:37" ht="10.5" customHeight="1">
      <c r="A4" s="360"/>
      <c r="C4" s="362"/>
      <c r="D4" s="362"/>
      <c r="E4" s="362"/>
      <c r="F4" s="362"/>
      <c r="G4" s="362"/>
      <c r="H4" s="248"/>
      <c r="I4" s="248"/>
      <c r="J4" s="248"/>
      <c r="K4" s="248"/>
      <c r="L4" s="248"/>
      <c r="O4" s="151"/>
      <c r="P4" s="151"/>
      <c r="Q4" s="363"/>
      <c r="R4" s="364"/>
      <c r="T4" s="149"/>
      <c r="U4" s="149"/>
      <c r="V4" s="149"/>
      <c r="W4" s="149"/>
      <c r="X4" s="149"/>
      <c r="Y4" s="152"/>
      <c r="Z4" s="153"/>
      <c r="AD4" s="149"/>
      <c r="AE4" s="149"/>
      <c r="AF4" s="149"/>
      <c r="AG4" s="149"/>
      <c r="AH4" s="149"/>
      <c r="AI4" s="152"/>
    </row>
    <row r="5" spans="1:37" s="226" customFormat="1" ht="14.5">
      <c r="A5" s="365"/>
      <c r="C5" s="366"/>
      <c r="D5" s="517" t="s">
        <v>56</v>
      </c>
      <c r="E5" s="517"/>
      <c r="F5" s="312" t="s">
        <v>95</v>
      </c>
      <c r="G5" s="312"/>
      <c r="H5" s="307"/>
      <c r="I5" s="307"/>
      <c r="J5" s="307"/>
      <c r="K5" s="307"/>
      <c r="L5" s="311"/>
      <c r="O5" s="309"/>
      <c r="P5" s="309"/>
      <c r="Q5" s="367"/>
      <c r="S5" s="1"/>
      <c r="T5" s="149"/>
      <c r="U5" s="149"/>
      <c r="V5" s="149"/>
      <c r="W5" s="149"/>
      <c r="X5" s="149"/>
      <c r="Y5" s="150"/>
      <c r="Z5" s="154"/>
      <c r="AA5" s="1"/>
      <c r="AB5" s="1"/>
      <c r="AC5" s="1"/>
      <c r="AD5" s="149"/>
      <c r="AE5" s="149"/>
      <c r="AF5" s="149"/>
      <c r="AG5" s="149"/>
      <c r="AH5" s="149"/>
      <c r="AI5" s="150"/>
      <c r="AJ5" s="1"/>
      <c r="AK5" s="1"/>
    </row>
    <row r="6" spans="1:37" s="226" customFormat="1" ht="14.5">
      <c r="A6" s="365"/>
      <c r="C6" s="366"/>
      <c r="D6" s="312"/>
      <c r="F6" s="312" t="s">
        <v>67</v>
      </c>
      <c r="G6" s="312"/>
      <c r="H6" s="311"/>
      <c r="I6" s="311"/>
      <c r="J6" s="311"/>
      <c r="K6" s="311"/>
      <c r="L6" s="311"/>
      <c r="O6" s="309"/>
      <c r="P6" s="309"/>
      <c r="Q6" s="367"/>
      <c r="S6" s="1"/>
      <c r="T6" s="149"/>
      <c r="U6" s="149"/>
      <c r="V6" s="149"/>
      <c r="W6" s="149"/>
      <c r="X6" s="149"/>
      <c r="Y6" s="150"/>
      <c r="Z6" s="154"/>
      <c r="AA6" s="1"/>
      <c r="AB6" s="1"/>
      <c r="AC6" s="1"/>
      <c r="AD6" s="149"/>
      <c r="AE6" s="149"/>
      <c r="AF6" s="149"/>
      <c r="AG6" s="149"/>
      <c r="AH6" s="149"/>
      <c r="AI6" s="150"/>
      <c r="AJ6" s="1"/>
      <c r="AK6" s="1"/>
    </row>
    <row r="7" spans="1:37" s="226" customFormat="1" ht="6.75" customHeight="1">
      <c r="A7" s="365"/>
      <c r="C7" s="366"/>
      <c r="D7" s="312"/>
      <c r="E7" s="312"/>
      <c r="H7" s="311"/>
      <c r="I7" s="311"/>
      <c r="J7" s="311"/>
      <c r="K7" s="311"/>
      <c r="L7" s="311"/>
      <c r="O7" s="309"/>
      <c r="P7" s="309"/>
      <c r="Q7" s="367"/>
      <c r="S7" s="1"/>
      <c r="T7" s="149"/>
      <c r="U7" s="149"/>
      <c r="V7" s="149"/>
      <c r="W7" s="149"/>
      <c r="X7" s="149"/>
      <c r="Y7" s="150"/>
      <c r="Z7" s="154"/>
      <c r="AA7" s="1"/>
      <c r="AB7" s="1"/>
      <c r="AC7" s="1"/>
      <c r="AD7" s="149"/>
      <c r="AE7" s="149"/>
      <c r="AF7" s="149"/>
      <c r="AG7" s="149"/>
      <c r="AH7" s="149"/>
      <c r="AI7" s="150"/>
      <c r="AJ7" s="1"/>
      <c r="AK7" s="1"/>
    </row>
    <row r="8" spans="1:37" s="226" customFormat="1" ht="12.75" customHeight="1">
      <c r="A8" s="365"/>
      <c r="C8" s="366"/>
      <c r="D8" s="226" t="s">
        <v>72</v>
      </c>
      <c r="F8" s="312"/>
      <c r="G8" s="312"/>
      <c r="L8" s="311"/>
      <c r="O8" s="309"/>
      <c r="P8" s="309"/>
      <c r="Q8" s="368"/>
      <c r="R8" s="369"/>
      <c r="S8" s="1"/>
      <c r="T8" s="1"/>
      <c r="U8" s="1"/>
      <c r="V8" s="1"/>
      <c r="W8" s="1"/>
      <c r="X8" s="1"/>
      <c r="Y8" s="155"/>
      <c r="Z8" s="154"/>
      <c r="AA8" s="1"/>
      <c r="AB8" s="1"/>
      <c r="AC8" s="1"/>
      <c r="AD8" s="1"/>
      <c r="AE8" s="1"/>
      <c r="AF8" s="1"/>
      <c r="AG8" s="1"/>
      <c r="AH8" s="1"/>
      <c r="AI8" s="155"/>
      <c r="AJ8" s="1"/>
      <c r="AK8" s="1"/>
    </row>
    <row r="9" spans="1:37" s="226" customFormat="1" ht="12.75" customHeight="1">
      <c r="A9" s="365"/>
      <c r="C9" s="370"/>
      <c r="D9" s="312" t="s">
        <v>100</v>
      </c>
      <c r="F9" s="312"/>
      <c r="G9" s="312"/>
      <c r="H9" s="311"/>
      <c r="I9" s="311"/>
      <c r="J9" s="311"/>
      <c r="K9" s="311"/>
      <c r="L9" s="311"/>
      <c r="O9" s="309"/>
      <c r="P9" s="309"/>
      <c r="Q9" s="367"/>
      <c r="S9" s="1"/>
      <c r="T9" s="1"/>
      <c r="U9" s="1"/>
      <c r="V9" s="1"/>
      <c r="W9" s="1"/>
      <c r="X9" s="1"/>
      <c r="Y9" s="156"/>
      <c r="Z9" s="157"/>
      <c r="AA9" s="1"/>
      <c r="AB9" s="1"/>
      <c r="AC9" s="1"/>
      <c r="AD9" s="1"/>
      <c r="AE9" s="1"/>
      <c r="AF9" s="1"/>
      <c r="AG9" s="1"/>
      <c r="AH9" s="1"/>
      <c r="AI9" s="156"/>
      <c r="AJ9" s="1"/>
      <c r="AK9" s="1"/>
    </row>
    <row r="10" spans="1:37" ht="5.25" customHeight="1">
      <c r="A10" s="360"/>
      <c r="C10" s="371"/>
      <c r="D10" s="312"/>
      <c r="F10" s="230"/>
      <c r="G10" s="230"/>
      <c r="H10" s="248"/>
      <c r="I10" s="248"/>
      <c r="J10" s="248"/>
      <c r="K10" s="248"/>
      <c r="L10" s="248"/>
      <c r="O10" s="254"/>
      <c r="P10" s="254"/>
      <c r="Q10" s="372"/>
      <c r="R10" s="156"/>
    </row>
    <row r="11" spans="1:37" ht="14.25" customHeight="1">
      <c r="A11" s="360"/>
      <c r="C11" s="492" t="s">
        <v>83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372"/>
      <c r="R11" s="5"/>
    </row>
    <row r="12" spans="1:37" ht="14.25" customHeight="1" thickBot="1">
      <c r="A12" s="360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372"/>
      <c r="R12" s="5"/>
    </row>
    <row r="13" spans="1:37" ht="3.75" customHeight="1" thickBot="1">
      <c r="A13" s="360"/>
      <c r="C13" s="230"/>
      <c r="D13" s="230"/>
      <c r="E13" s="230"/>
      <c r="F13" s="230"/>
      <c r="G13" s="230"/>
      <c r="H13" s="248"/>
      <c r="I13" s="248"/>
      <c r="J13" s="248"/>
      <c r="K13" s="248"/>
      <c r="P13" s="281"/>
      <c r="Q13" s="373"/>
      <c r="R13" s="5"/>
    </row>
    <row r="14" spans="1:37" s="66" customFormat="1" ht="15.75" customHeight="1" thickBot="1">
      <c r="A14" s="374"/>
      <c r="C14" s="489" t="s">
        <v>63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1"/>
      <c r="P14" s="375"/>
      <c r="Q14" s="373"/>
      <c r="R14" s="5"/>
      <c r="S14" s="459" t="s">
        <v>32</v>
      </c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1"/>
    </row>
    <row r="15" spans="1:37" s="5" customFormat="1" ht="13.5" customHeight="1">
      <c r="A15" s="376"/>
      <c r="C15" s="3"/>
      <c r="D15" s="497" t="s">
        <v>54</v>
      </c>
      <c r="E15" s="494" t="s">
        <v>53</v>
      </c>
      <c r="F15" s="494" t="s">
        <v>55</v>
      </c>
      <c r="G15" s="494" t="s">
        <v>15</v>
      </c>
      <c r="H15" s="494" t="s">
        <v>0</v>
      </c>
      <c r="I15" s="494" t="s">
        <v>23</v>
      </c>
      <c r="J15" s="494" t="s">
        <v>80</v>
      </c>
      <c r="K15" s="494" t="s">
        <v>7</v>
      </c>
      <c r="L15" s="499" t="s">
        <v>39</v>
      </c>
      <c r="M15" s="500"/>
      <c r="N15" s="501"/>
      <c r="O15" s="511" t="s">
        <v>22</v>
      </c>
      <c r="P15" s="4"/>
      <c r="Q15" s="373"/>
      <c r="S15" s="462" t="s">
        <v>23</v>
      </c>
      <c r="T15" s="463" t="s">
        <v>24</v>
      </c>
      <c r="U15" s="463" t="s">
        <v>26</v>
      </c>
      <c r="V15" s="463" t="s">
        <v>27</v>
      </c>
      <c r="W15" s="444"/>
      <c r="X15" s="463" t="s">
        <v>28</v>
      </c>
      <c r="Y15" s="463" t="s">
        <v>29</v>
      </c>
      <c r="Z15" s="457" t="s">
        <v>11</v>
      </c>
      <c r="AA15" s="463" t="s">
        <v>76</v>
      </c>
      <c r="AB15" s="446"/>
      <c r="AC15" s="462" t="s">
        <v>23</v>
      </c>
      <c r="AD15" s="463" t="s">
        <v>24</v>
      </c>
      <c r="AE15" s="463" t="s">
        <v>26</v>
      </c>
      <c r="AF15" s="463" t="s">
        <v>27</v>
      </c>
      <c r="AG15" s="444"/>
      <c r="AH15" s="463" t="s">
        <v>28</v>
      </c>
      <c r="AI15" s="463" t="s">
        <v>29</v>
      </c>
      <c r="AJ15" s="457" t="s">
        <v>64</v>
      </c>
      <c r="AK15" s="458" t="s">
        <v>77</v>
      </c>
    </row>
    <row r="16" spans="1:37" s="5" customFormat="1" ht="12.75" customHeight="1">
      <c r="A16" s="376"/>
      <c r="C16" s="3"/>
      <c r="D16" s="481"/>
      <c r="E16" s="483"/>
      <c r="F16" s="483"/>
      <c r="G16" s="483"/>
      <c r="H16" s="483"/>
      <c r="I16" s="483"/>
      <c r="J16" s="483"/>
      <c r="K16" s="483"/>
      <c r="L16" s="502"/>
      <c r="M16" s="503"/>
      <c r="N16" s="504"/>
      <c r="O16" s="512"/>
      <c r="P16" s="4"/>
      <c r="Q16" s="373"/>
      <c r="S16" s="462"/>
      <c r="T16" s="463"/>
      <c r="U16" s="463"/>
      <c r="V16" s="463"/>
      <c r="W16" s="444"/>
      <c r="X16" s="463"/>
      <c r="Y16" s="463"/>
      <c r="Z16" s="457"/>
      <c r="AA16" s="463"/>
      <c r="AB16" s="446"/>
      <c r="AC16" s="462"/>
      <c r="AD16" s="463"/>
      <c r="AE16" s="463"/>
      <c r="AF16" s="463"/>
      <c r="AG16" s="444"/>
      <c r="AH16" s="463"/>
      <c r="AI16" s="463"/>
      <c r="AJ16" s="457"/>
      <c r="AK16" s="458"/>
    </row>
    <row r="17" spans="1:37" s="5" customFormat="1" ht="12.75" customHeight="1">
      <c r="A17" s="376"/>
      <c r="C17" s="3"/>
      <c r="D17" s="481"/>
      <c r="E17" s="483"/>
      <c r="F17" s="483"/>
      <c r="G17" s="483"/>
      <c r="H17" s="483"/>
      <c r="I17" s="483"/>
      <c r="J17" s="483"/>
      <c r="K17" s="483"/>
      <c r="L17" s="8" t="s">
        <v>1</v>
      </c>
      <c r="M17" s="9" t="s">
        <v>2</v>
      </c>
      <c r="N17" s="10" t="s">
        <v>3</v>
      </c>
      <c r="O17" s="512"/>
      <c r="P17" s="4">
        <f t="shared" ref="P17:P28" si="0">SUM(N17:O17)</f>
        <v>0</v>
      </c>
      <c r="Q17" s="373"/>
      <c r="S17" s="462"/>
      <c r="T17" s="463"/>
      <c r="U17" s="463"/>
      <c r="V17" s="463"/>
      <c r="W17" s="444"/>
      <c r="X17" s="463"/>
      <c r="Y17" s="463"/>
      <c r="Z17" s="457"/>
      <c r="AA17" s="463"/>
      <c r="AB17" s="446"/>
      <c r="AC17" s="462"/>
      <c r="AD17" s="463"/>
      <c r="AE17" s="463"/>
      <c r="AF17" s="463"/>
      <c r="AG17" s="444"/>
      <c r="AH17" s="463"/>
      <c r="AI17" s="463"/>
      <c r="AJ17" s="457"/>
      <c r="AK17" s="458"/>
    </row>
    <row r="18" spans="1:37" s="5" customFormat="1" ht="13.5" customHeight="1" thickBot="1">
      <c r="A18" s="376"/>
      <c r="C18" s="7"/>
      <c r="D18" s="481"/>
      <c r="E18" s="483"/>
      <c r="F18" s="483"/>
      <c r="G18" s="495"/>
      <c r="H18" s="483"/>
      <c r="I18" s="483"/>
      <c r="J18" s="495"/>
      <c r="K18" s="483"/>
      <c r="L18" s="8" t="s">
        <v>4</v>
      </c>
      <c r="M18" s="9" t="s">
        <v>4</v>
      </c>
      <c r="N18" s="10" t="s">
        <v>4</v>
      </c>
      <c r="O18" s="11" t="s">
        <v>4</v>
      </c>
      <c r="P18" s="4">
        <f t="shared" si="0"/>
        <v>0</v>
      </c>
      <c r="Q18" s="373"/>
      <c r="S18" s="462"/>
      <c r="T18" s="463"/>
      <c r="U18" s="463"/>
      <c r="V18" s="463"/>
      <c r="W18" s="444" t="s">
        <v>75</v>
      </c>
      <c r="X18" s="463"/>
      <c r="Y18" s="463"/>
      <c r="Z18" s="457"/>
      <c r="AA18" s="463"/>
      <c r="AB18" s="446"/>
      <c r="AC18" s="462"/>
      <c r="AD18" s="463"/>
      <c r="AE18" s="463"/>
      <c r="AF18" s="463"/>
      <c r="AG18" s="444" t="s">
        <v>75</v>
      </c>
      <c r="AH18" s="463"/>
      <c r="AI18" s="463"/>
      <c r="AJ18" s="457"/>
      <c r="AK18" s="458"/>
    </row>
    <row r="19" spans="1:37" s="208" customFormat="1" ht="27" customHeight="1" thickBot="1">
      <c r="A19" s="377"/>
      <c r="C19" s="378" t="s">
        <v>8</v>
      </c>
      <c r="D19" s="379">
        <v>1234567</v>
      </c>
      <c r="E19" s="442" t="s">
        <v>96</v>
      </c>
      <c r="F19" s="380" t="s">
        <v>61</v>
      </c>
      <c r="G19" s="380">
        <v>5123456</v>
      </c>
      <c r="H19" s="73" t="s">
        <v>73</v>
      </c>
      <c r="I19" s="381">
        <v>1234</v>
      </c>
      <c r="J19" s="382" t="s">
        <v>81</v>
      </c>
      <c r="K19" s="382" t="s">
        <v>36</v>
      </c>
      <c r="L19" s="406">
        <v>3000</v>
      </c>
      <c r="M19" s="407">
        <f>L19*0.2</f>
        <v>600</v>
      </c>
      <c r="N19" s="408">
        <f>SUM(L19:M19)</f>
        <v>3600</v>
      </c>
      <c r="O19" s="409">
        <v>2000</v>
      </c>
      <c r="P19" s="4">
        <f t="shared" si="0"/>
        <v>5600</v>
      </c>
      <c r="Q19" s="383"/>
      <c r="S19" s="160">
        <f>I19</f>
        <v>1234</v>
      </c>
      <c r="T19" s="161" t="str">
        <f>K19</f>
        <v>Y1234567</v>
      </c>
      <c r="U19" s="161"/>
      <c r="V19" s="161"/>
      <c r="W19" s="161"/>
      <c r="X19" s="162" t="s">
        <v>25</v>
      </c>
      <c r="Y19" s="163" t="s">
        <v>31</v>
      </c>
      <c r="Z19" s="164">
        <f>O19</f>
        <v>2000</v>
      </c>
      <c r="AA19" s="165" t="str">
        <f t="shared" ref="AA19:AA30" si="1">"INC IN ADV - INV "&amp;D19&amp;" - "&amp;F19&amp;" - "&amp;H19</f>
        <v>INC IN ADV - INV 1234567 - ABC College - Conferences on 26 Jul, 16 Aug &amp; 23 Aug</v>
      </c>
      <c r="AB19" s="447"/>
      <c r="AC19" s="160">
        <f>S19</f>
        <v>1234</v>
      </c>
      <c r="AD19" s="161" t="str">
        <f>T19</f>
        <v>Y1234567</v>
      </c>
      <c r="AE19" s="161"/>
      <c r="AF19" s="161"/>
      <c r="AG19" s="161"/>
      <c r="AH19" s="162" t="s">
        <v>25</v>
      </c>
      <c r="AI19" s="163" t="s">
        <v>31</v>
      </c>
      <c r="AJ19" s="164">
        <f>-Z19</f>
        <v>-2000</v>
      </c>
      <c r="AK19" s="166" t="str">
        <f t="shared" ref="AK19:AK30" si="2">"INC IN ADV - INV "&amp;D19&amp;" - "&amp;F19&amp;" - "&amp;H19&amp;" - REV"</f>
        <v>INC IN ADV - INV 1234567 - ABC College - Conferences on 26 Jul, 16 Aug &amp; 23 Aug - REV</v>
      </c>
    </row>
    <row r="20" spans="1:37" s="16" customFormat="1" ht="27" customHeight="1">
      <c r="A20" s="386"/>
      <c r="B20" s="100"/>
      <c r="C20" s="387">
        <v>1</v>
      </c>
      <c r="D20" s="69"/>
      <c r="E20" s="436"/>
      <c r="F20" s="71"/>
      <c r="G20" s="71"/>
      <c r="H20" s="71"/>
      <c r="I20" s="70"/>
      <c r="J20" s="72"/>
      <c r="K20" s="72"/>
      <c r="L20" s="410"/>
      <c r="M20" s="411">
        <f>L20*0.2</f>
        <v>0</v>
      </c>
      <c r="N20" s="412">
        <f>SUM(L20:M20)</f>
        <v>0</v>
      </c>
      <c r="O20" s="413"/>
      <c r="P20" s="388">
        <f t="shared" si="0"/>
        <v>0</v>
      </c>
      <c r="Q20" s="389"/>
      <c r="S20" s="167">
        <f t="shared" ref="S20:S30" si="3">I20</f>
        <v>0</v>
      </c>
      <c r="T20" s="168">
        <f t="shared" ref="T20:T30" si="4">K20</f>
        <v>0</v>
      </c>
      <c r="U20" s="168"/>
      <c r="V20" s="168"/>
      <c r="W20" s="168"/>
      <c r="X20" s="169" t="s">
        <v>25</v>
      </c>
      <c r="Y20" s="170" t="s">
        <v>31</v>
      </c>
      <c r="Z20" s="171">
        <f t="shared" ref="Z20:Z30" si="5">O20</f>
        <v>0</v>
      </c>
      <c r="AA20" s="423" t="str">
        <f t="shared" si="1"/>
        <v xml:space="preserve">INC IN ADV - INV  -  - </v>
      </c>
      <c r="AB20" s="448"/>
      <c r="AC20" s="167">
        <f t="shared" ref="AC20:AC30" si="6">S20</f>
        <v>0</v>
      </c>
      <c r="AD20" s="168">
        <f t="shared" ref="AD20:AD30" si="7">T20</f>
        <v>0</v>
      </c>
      <c r="AE20" s="168"/>
      <c r="AF20" s="168"/>
      <c r="AG20" s="168"/>
      <c r="AH20" s="169" t="s">
        <v>25</v>
      </c>
      <c r="AI20" s="170" t="s">
        <v>31</v>
      </c>
      <c r="AJ20" s="429">
        <f t="shared" ref="AJ20:AJ30" si="8">-Z20</f>
        <v>0</v>
      </c>
      <c r="AK20" s="424" t="str">
        <f t="shared" si="2"/>
        <v>INC IN ADV - INV  -  -  - REV</v>
      </c>
    </row>
    <row r="21" spans="1:37" s="16" customFormat="1" ht="27" customHeight="1">
      <c r="A21" s="386"/>
      <c r="B21" s="100"/>
      <c r="C21" s="332">
        <f>C20+1</f>
        <v>2</v>
      </c>
      <c r="D21" s="12"/>
      <c r="E21" s="431"/>
      <c r="F21" s="14"/>
      <c r="G21" s="14"/>
      <c r="H21" s="14"/>
      <c r="I21" s="13"/>
      <c r="J21" s="15"/>
      <c r="K21" s="15"/>
      <c r="L21" s="33"/>
      <c r="M21" s="34">
        <f t="shared" ref="M21:M29" si="9">L21*0.2</f>
        <v>0</v>
      </c>
      <c r="N21" s="414">
        <f t="shared" ref="N21:N29" si="10">SUM(L21:M21)</f>
        <v>0</v>
      </c>
      <c r="O21" s="415"/>
      <c r="P21" s="388">
        <f t="shared" si="0"/>
        <v>0</v>
      </c>
      <c r="Q21" s="389"/>
      <c r="S21" s="167">
        <f t="shared" si="3"/>
        <v>0</v>
      </c>
      <c r="T21" s="168">
        <f t="shared" si="4"/>
        <v>0</v>
      </c>
      <c r="U21" s="168"/>
      <c r="V21" s="168"/>
      <c r="W21" s="168"/>
      <c r="X21" s="169" t="s">
        <v>25</v>
      </c>
      <c r="Y21" s="170" t="s">
        <v>31</v>
      </c>
      <c r="Z21" s="171">
        <f t="shared" si="5"/>
        <v>0</v>
      </c>
      <c r="AA21" s="427" t="str">
        <f t="shared" si="1"/>
        <v xml:space="preserve">INC IN ADV - INV  -  - </v>
      </c>
      <c r="AB21" s="449"/>
      <c r="AC21" s="167">
        <f t="shared" si="6"/>
        <v>0</v>
      </c>
      <c r="AD21" s="168">
        <f t="shared" si="7"/>
        <v>0</v>
      </c>
      <c r="AE21" s="168"/>
      <c r="AF21" s="168"/>
      <c r="AG21" s="168"/>
      <c r="AH21" s="169" t="s">
        <v>25</v>
      </c>
      <c r="AI21" s="170" t="s">
        <v>31</v>
      </c>
      <c r="AJ21" s="428">
        <f t="shared" si="8"/>
        <v>0</v>
      </c>
      <c r="AK21" s="453" t="str">
        <f t="shared" si="2"/>
        <v>INC IN ADV - INV  -  -  - REV</v>
      </c>
    </row>
    <row r="22" spans="1:37" s="16" customFormat="1" ht="27" customHeight="1">
      <c r="A22" s="386"/>
      <c r="B22" s="100"/>
      <c r="C22" s="332">
        <f t="shared" ref="C22:C30" si="11">C21+1</f>
        <v>3</v>
      </c>
      <c r="D22" s="12"/>
      <c r="E22" s="431"/>
      <c r="F22" s="14"/>
      <c r="G22" s="14"/>
      <c r="H22" s="14"/>
      <c r="I22" s="13"/>
      <c r="J22" s="15"/>
      <c r="K22" s="15"/>
      <c r="L22" s="33"/>
      <c r="M22" s="34">
        <f t="shared" si="9"/>
        <v>0</v>
      </c>
      <c r="N22" s="414">
        <f t="shared" si="10"/>
        <v>0</v>
      </c>
      <c r="O22" s="415"/>
      <c r="P22" s="388">
        <f t="shared" si="0"/>
        <v>0</v>
      </c>
      <c r="Q22" s="389"/>
      <c r="S22" s="167">
        <f t="shared" si="3"/>
        <v>0</v>
      </c>
      <c r="T22" s="168">
        <f t="shared" si="4"/>
        <v>0</v>
      </c>
      <c r="U22" s="168"/>
      <c r="V22" s="168"/>
      <c r="W22" s="168"/>
      <c r="X22" s="169" t="s">
        <v>25</v>
      </c>
      <c r="Y22" s="170" t="s">
        <v>31</v>
      </c>
      <c r="Z22" s="171">
        <f t="shared" si="5"/>
        <v>0</v>
      </c>
      <c r="AA22" s="427" t="str">
        <f t="shared" si="1"/>
        <v xml:space="preserve">INC IN ADV - INV  -  - </v>
      </c>
      <c r="AB22" s="449"/>
      <c r="AC22" s="167">
        <f t="shared" si="6"/>
        <v>0</v>
      </c>
      <c r="AD22" s="168">
        <f t="shared" si="7"/>
        <v>0</v>
      </c>
      <c r="AE22" s="168"/>
      <c r="AF22" s="168"/>
      <c r="AG22" s="168"/>
      <c r="AH22" s="169" t="s">
        <v>25</v>
      </c>
      <c r="AI22" s="170" t="s">
        <v>31</v>
      </c>
      <c r="AJ22" s="428">
        <f t="shared" si="8"/>
        <v>0</v>
      </c>
      <c r="AK22" s="453" t="str">
        <f t="shared" si="2"/>
        <v>INC IN ADV - INV  -  -  - REV</v>
      </c>
    </row>
    <row r="23" spans="1:37" s="16" customFormat="1" ht="27" customHeight="1">
      <c r="A23" s="386"/>
      <c r="B23" s="100"/>
      <c r="C23" s="332">
        <f t="shared" si="11"/>
        <v>4</v>
      </c>
      <c r="D23" s="12"/>
      <c r="E23" s="431"/>
      <c r="F23" s="14"/>
      <c r="G23" s="14"/>
      <c r="H23" s="14"/>
      <c r="I23" s="13"/>
      <c r="J23" s="15"/>
      <c r="K23" s="15"/>
      <c r="L23" s="33"/>
      <c r="M23" s="34">
        <f t="shared" si="9"/>
        <v>0</v>
      </c>
      <c r="N23" s="414">
        <f t="shared" si="10"/>
        <v>0</v>
      </c>
      <c r="O23" s="415"/>
      <c r="P23" s="388">
        <f t="shared" si="0"/>
        <v>0</v>
      </c>
      <c r="Q23" s="389"/>
      <c r="S23" s="167">
        <f t="shared" si="3"/>
        <v>0</v>
      </c>
      <c r="T23" s="168">
        <f t="shared" si="4"/>
        <v>0</v>
      </c>
      <c r="U23" s="168"/>
      <c r="V23" s="168"/>
      <c r="W23" s="168"/>
      <c r="X23" s="169" t="s">
        <v>25</v>
      </c>
      <c r="Y23" s="170" t="s">
        <v>31</v>
      </c>
      <c r="Z23" s="171">
        <f t="shared" si="5"/>
        <v>0</v>
      </c>
      <c r="AA23" s="427" t="str">
        <f t="shared" si="1"/>
        <v xml:space="preserve">INC IN ADV - INV  -  - </v>
      </c>
      <c r="AB23" s="449"/>
      <c r="AC23" s="167">
        <f t="shared" si="6"/>
        <v>0</v>
      </c>
      <c r="AD23" s="168">
        <f t="shared" si="7"/>
        <v>0</v>
      </c>
      <c r="AE23" s="168"/>
      <c r="AF23" s="168"/>
      <c r="AG23" s="168"/>
      <c r="AH23" s="169" t="s">
        <v>25</v>
      </c>
      <c r="AI23" s="170" t="s">
        <v>31</v>
      </c>
      <c r="AJ23" s="428">
        <f t="shared" si="8"/>
        <v>0</v>
      </c>
      <c r="AK23" s="453" t="str">
        <f t="shared" si="2"/>
        <v>INC IN ADV - INV  -  -  - REV</v>
      </c>
    </row>
    <row r="24" spans="1:37" s="16" customFormat="1" ht="27" customHeight="1">
      <c r="A24" s="386"/>
      <c r="B24" s="100"/>
      <c r="C24" s="332">
        <f t="shared" si="11"/>
        <v>5</v>
      </c>
      <c r="D24" s="12"/>
      <c r="E24" s="431"/>
      <c r="F24" s="14"/>
      <c r="G24" s="14"/>
      <c r="H24" s="14"/>
      <c r="I24" s="13"/>
      <c r="J24" s="15"/>
      <c r="K24" s="15"/>
      <c r="L24" s="33"/>
      <c r="M24" s="34">
        <f t="shared" si="9"/>
        <v>0</v>
      </c>
      <c r="N24" s="414">
        <f t="shared" si="10"/>
        <v>0</v>
      </c>
      <c r="O24" s="415"/>
      <c r="P24" s="388">
        <f t="shared" si="0"/>
        <v>0</v>
      </c>
      <c r="Q24" s="389"/>
      <c r="S24" s="167">
        <f t="shared" si="3"/>
        <v>0</v>
      </c>
      <c r="T24" s="168">
        <f t="shared" si="4"/>
        <v>0</v>
      </c>
      <c r="U24" s="168"/>
      <c r="V24" s="168"/>
      <c r="W24" s="168"/>
      <c r="X24" s="169" t="s">
        <v>25</v>
      </c>
      <c r="Y24" s="170" t="s">
        <v>31</v>
      </c>
      <c r="Z24" s="171">
        <f t="shared" si="5"/>
        <v>0</v>
      </c>
      <c r="AA24" s="427" t="str">
        <f t="shared" si="1"/>
        <v xml:space="preserve">INC IN ADV - INV  -  - </v>
      </c>
      <c r="AB24" s="449"/>
      <c r="AC24" s="167">
        <f t="shared" si="6"/>
        <v>0</v>
      </c>
      <c r="AD24" s="168">
        <f t="shared" si="7"/>
        <v>0</v>
      </c>
      <c r="AE24" s="168"/>
      <c r="AF24" s="168"/>
      <c r="AG24" s="168"/>
      <c r="AH24" s="169" t="s">
        <v>25</v>
      </c>
      <c r="AI24" s="170" t="s">
        <v>31</v>
      </c>
      <c r="AJ24" s="428">
        <f t="shared" si="8"/>
        <v>0</v>
      </c>
      <c r="AK24" s="453" t="str">
        <f t="shared" si="2"/>
        <v>INC IN ADV - INV  -  -  - REV</v>
      </c>
    </row>
    <row r="25" spans="1:37" s="16" customFormat="1" ht="27" customHeight="1">
      <c r="A25" s="386"/>
      <c r="B25" s="100"/>
      <c r="C25" s="332">
        <f t="shared" si="11"/>
        <v>6</v>
      </c>
      <c r="D25" s="12"/>
      <c r="E25" s="431"/>
      <c r="F25" s="14"/>
      <c r="G25" s="14"/>
      <c r="H25" s="14"/>
      <c r="I25" s="13"/>
      <c r="J25" s="15"/>
      <c r="K25" s="15"/>
      <c r="L25" s="33"/>
      <c r="M25" s="34">
        <f t="shared" si="9"/>
        <v>0</v>
      </c>
      <c r="N25" s="414">
        <f t="shared" si="10"/>
        <v>0</v>
      </c>
      <c r="O25" s="415"/>
      <c r="P25" s="388">
        <f t="shared" si="0"/>
        <v>0</v>
      </c>
      <c r="Q25" s="389"/>
      <c r="S25" s="167">
        <f t="shared" si="3"/>
        <v>0</v>
      </c>
      <c r="T25" s="168">
        <f t="shared" si="4"/>
        <v>0</v>
      </c>
      <c r="U25" s="168"/>
      <c r="V25" s="168"/>
      <c r="W25" s="168"/>
      <c r="X25" s="169" t="s">
        <v>25</v>
      </c>
      <c r="Y25" s="170" t="s">
        <v>31</v>
      </c>
      <c r="Z25" s="171">
        <f t="shared" si="5"/>
        <v>0</v>
      </c>
      <c r="AA25" s="427" t="str">
        <f t="shared" si="1"/>
        <v xml:space="preserve">INC IN ADV - INV  -  - </v>
      </c>
      <c r="AB25" s="449"/>
      <c r="AC25" s="167">
        <f t="shared" si="6"/>
        <v>0</v>
      </c>
      <c r="AD25" s="168">
        <f t="shared" si="7"/>
        <v>0</v>
      </c>
      <c r="AE25" s="168"/>
      <c r="AF25" s="168"/>
      <c r="AG25" s="168"/>
      <c r="AH25" s="169" t="s">
        <v>25</v>
      </c>
      <c r="AI25" s="170" t="s">
        <v>31</v>
      </c>
      <c r="AJ25" s="428">
        <f t="shared" si="8"/>
        <v>0</v>
      </c>
      <c r="AK25" s="453" t="str">
        <f t="shared" si="2"/>
        <v>INC IN ADV - INV  -  -  - REV</v>
      </c>
    </row>
    <row r="26" spans="1:37" s="16" customFormat="1" ht="27" customHeight="1">
      <c r="A26" s="386"/>
      <c r="B26" s="100"/>
      <c r="C26" s="332">
        <f t="shared" si="11"/>
        <v>7</v>
      </c>
      <c r="D26" s="12"/>
      <c r="E26" s="431"/>
      <c r="F26" s="14"/>
      <c r="G26" s="14"/>
      <c r="H26" s="14"/>
      <c r="I26" s="13"/>
      <c r="J26" s="15"/>
      <c r="K26" s="15"/>
      <c r="L26" s="33"/>
      <c r="M26" s="34">
        <f t="shared" si="9"/>
        <v>0</v>
      </c>
      <c r="N26" s="414">
        <f t="shared" si="10"/>
        <v>0</v>
      </c>
      <c r="O26" s="415"/>
      <c r="P26" s="388">
        <f t="shared" si="0"/>
        <v>0</v>
      </c>
      <c r="Q26" s="389"/>
      <c r="S26" s="167">
        <f t="shared" si="3"/>
        <v>0</v>
      </c>
      <c r="T26" s="168">
        <f t="shared" si="4"/>
        <v>0</v>
      </c>
      <c r="U26" s="168"/>
      <c r="V26" s="168"/>
      <c r="W26" s="168"/>
      <c r="X26" s="169" t="s">
        <v>25</v>
      </c>
      <c r="Y26" s="170" t="s">
        <v>31</v>
      </c>
      <c r="Z26" s="171">
        <f t="shared" si="5"/>
        <v>0</v>
      </c>
      <c r="AA26" s="427" t="str">
        <f t="shared" si="1"/>
        <v xml:space="preserve">INC IN ADV - INV  -  - </v>
      </c>
      <c r="AB26" s="449"/>
      <c r="AC26" s="167">
        <f t="shared" si="6"/>
        <v>0</v>
      </c>
      <c r="AD26" s="168">
        <f t="shared" si="7"/>
        <v>0</v>
      </c>
      <c r="AE26" s="168"/>
      <c r="AF26" s="168"/>
      <c r="AG26" s="168"/>
      <c r="AH26" s="169" t="s">
        <v>25</v>
      </c>
      <c r="AI26" s="170" t="s">
        <v>31</v>
      </c>
      <c r="AJ26" s="428">
        <f t="shared" si="8"/>
        <v>0</v>
      </c>
      <c r="AK26" s="453" t="str">
        <f t="shared" si="2"/>
        <v>INC IN ADV - INV  -  -  - REV</v>
      </c>
    </row>
    <row r="27" spans="1:37" s="16" customFormat="1" ht="27" customHeight="1">
      <c r="A27" s="386"/>
      <c r="B27" s="100"/>
      <c r="C27" s="332">
        <f t="shared" si="11"/>
        <v>8</v>
      </c>
      <c r="D27" s="17"/>
      <c r="E27" s="432"/>
      <c r="F27" s="19"/>
      <c r="G27" s="19"/>
      <c r="H27" s="19"/>
      <c r="I27" s="18"/>
      <c r="J27" s="20"/>
      <c r="K27" s="20"/>
      <c r="L27" s="37"/>
      <c r="M27" s="84">
        <f t="shared" si="9"/>
        <v>0</v>
      </c>
      <c r="N27" s="416">
        <f t="shared" si="10"/>
        <v>0</v>
      </c>
      <c r="O27" s="415"/>
      <c r="P27" s="388">
        <f t="shared" si="0"/>
        <v>0</v>
      </c>
      <c r="Q27" s="389"/>
      <c r="S27" s="167">
        <f t="shared" si="3"/>
        <v>0</v>
      </c>
      <c r="T27" s="168">
        <f t="shared" si="4"/>
        <v>0</v>
      </c>
      <c r="U27" s="168"/>
      <c r="V27" s="168"/>
      <c r="W27" s="168"/>
      <c r="X27" s="169" t="s">
        <v>25</v>
      </c>
      <c r="Y27" s="170" t="s">
        <v>31</v>
      </c>
      <c r="Z27" s="171">
        <f t="shared" si="5"/>
        <v>0</v>
      </c>
      <c r="AA27" s="427" t="str">
        <f t="shared" si="1"/>
        <v xml:space="preserve">INC IN ADV - INV  -  - </v>
      </c>
      <c r="AB27" s="449"/>
      <c r="AC27" s="167">
        <f t="shared" si="6"/>
        <v>0</v>
      </c>
      <c r="AD27" s="168">
        <f t="shared" si="7"/>
        <v>0</v>
      </c>
      <c r="AE27" s="168"/>
      <c r="AF27" s="168"/>
      <c r="AG27" s="168"/>
      <c r="AH27" s="169" t="s">
        <v>25</v>
      </c>
      <c r="AI27" s="170" t="s">
        <v>31</v>
      </c>
      <c r="AJ27" s="428">
        <f t="shared" si="8"/>
        <v>0</v>
      </c>
      <c r="AK27" s="453" t="str">
        <f t="shared" si="2"/>
        <v>INC IN ADV - INV  -  -  - REV</v>
      </c>
    </row>
    <row r="28" spans="1:37" s="16" customFormat="1" ht="27" customHeight="1">
      <c r="A28" s="386"/>
      <c r="B28" s="100"/>
      <c r="C28" s="332">
        <f t="shared" si="11"/>
        <v>9</v>
      </c>
      <c r="D28" s="17"/>
      <c r="E28" s="432"/>
      <c r="F28" s="19"/>
      <c r="G28" s="19"/>
      <c r="H28" s="19"/>
      <c r="I28" s="18"/>
      <c r="J28" s="20"/>
      <c r="K28" s="20"/>
      <c r="L28" s="37"/>
      <c r="M28" s="84">
        <f t="shared" si="9"/>
        <v>0</v>
      </c>
      <c r="N28" s="416">
        <f t="shared" si="10"/>
        <v>0</v>
      </c>
      <c r="O28" s="415"/>
      <c r="P28" s="388">
        <f t="shared" si="0"/>
        <v>0</v>
      </c>
      <c r="Q28" s="389"/>
      <c r="S28" s="167">
        <f t="shared" si="3"/>
        <v>0</v>
      </c>
      <c r="T28" s="168">
        <f t="shared" si="4"/>
        <v>0</v>
      </c>
      <c r="U28" s="168"/>
      <c r="V28" s="168"/>
      <c r="W28" s="168"/>
      <c r="X28" s="169" t="s">
        <v>25</v>
      </c>
      <c r="Y28" s="170" t="s">
        <v>31</v>
      </c>
      <c r="Z28" s="171">
        <f t="shared" si="5"/>
        <v>0</v>
      </c>
      <c r="AA28" s="427" t="str">
        <f t="shared" si="1"/>
        <v xml:space="preserve">INC IN ADV - INV  -  - </v>
      </c>
      <c r="AB28" s="449"/>
      <c r="AC28" s="167">
        <f t="shared" si="6"/>
        <v>0</v>
      </c>
      <c r="AD28" s="168">
        <f t="shared" si="7"/>
        <v>0</v>
      </c>
      <c r="AE28" s="168"/>
      <c r="AF28" s="168"/>
      <c r="AG28" s="168"/>
      <c r="AH28" s="169" t="s">
        <v>25</v>
      </c>
      <c r="AI28" s="170" t="s">
        <v>31</v>
      </c>
      <c r="AJ28" s="428">
        <f t="shared" si="8"/>
        <v>0</v>
      </c>
      <c r="AK28" s="453" t="str">
        <f t="shared" si="2"/>
        <v>INC IN ADV - INV  -  -  - REV</v>
      </c>
    </row>
    <row r="29" spans="1:37" s="16" customFormat="1" ht="27" customHeight="1">
      <c r="A29" s="386"/>
      <c r="B29" s="100"/>
      <c r="C29" s="332">
        <f t="shared" si="11"/>
        <v>10</v>
      </c>
      <c r="D29" s="17"/>
      <c r="E29" s="432"/>
      <c r="F29" s="19"/>
      <c r="G29" s="19"/>
      <c r="H29" s="19"/>
      <c r="I29" s="18"/>
      <c r="J29" s="20"/>
      <c r="K29" s="20"/>
      <c r="L29" s="37"/>
      <c r="M29" s="84">
        <f t="shared" si="9"/>
        <v>0</v>
      </c>
      <c r="N29" s="416">
        <f t="shared" si="10"/>
        <v>0</v>
      </c>
      <c r="O29" s="35"/>
      <c r="P29" s="21"/>
      <c r="Q29" s="389"/>
      <c r="S29" s="167">
        <f t="shared" si="3"/>
        <v>0</v>
      </c>
      <c r="T29" s="168">
        <f t="shared" si="4"/>
        <v>0</v>
      </c>
      <c r="U29" s="168"/>
      <c r="V29" s="168"/>
      <c r="W29" s="168"/>
      <c r="X29" s="169" t="s">
        <v>25</v>
      </c>
      <c r="Y29" s="170" t="s">
        <v>31</v>
      </c>
      <c r="Z29" s="171">
        <f t="shared" si="5"/>
        <v>0</v>
      </c>
      <c r="AA29" s="427" t="str">
        <f t="shared" si="1"/>
        <v xml:space="preserve">INC IN ADV - INV  -  - </v>
      </c>
      <c r="AB29" s="449"/>
      <c r="AC29" s="167">
        <f t="shared" si="6"/>
        <v>0</v>
      </c>
      <c r="AD29" s="168">
        <f t="shared" si="7"/>
        <v>0</v>
      </c>
      <c r="AE29" s="168"/>
      <c r="AF29" s="168"/>
      <c r="AG29" s="168"/>
      <c r="AH29" s="169" t="s">
        <v>25</v>
      </c>
      <c r="AI29" s="170" t="s">
        <v>31</v>
      </c>
      <c r="AJ29" s="428">
        <f t="shared" si="8"/>
        <v>0</v>
      </c>
      <c r="AK29" s="453" t="str">
        <f t="shared" si="2"/>
        <v>INC IN ADV - INV  -  -  - REV</v>
      </c>
    </row>
    <row r="30" spans="1:37" s="16" customFormat="1" ht="27" customHeight="1" thickBot="1">
      <c r="A30" s="386"/>
      <c r="B30" s="100"/>
      <c r="C30" s="207">
        <f t="shared" si="11"/>
        <v>11</v>
      </c>
      <c r="D30" s="17"/>
      <c r="E30" s="432"/>
      <c r="F30" s="19"/>
      <c r="G30" s="19"/>
      <c r="H30" s="19"/>
      <c r="I30" s="18"/>
      <c r="J30" s="20"/>
      <c r="K30" s="20"/>
      <c r="L30" s="37"/>
      <c r="M30" s="84">
        <f>L30*0.2</f>
        <v>0</v>
      </c>
      <c r="N30" s="416">
        <f>SUM(L30:M30)</f>
        <v>0</v>
      </c>
      <c r="O30" s="85"/>
      <c r="P30" s="21"/>
      <c r="Q30" s="389"/>
      <c r="S30" s="172">
        <f t="shared" si="3"/>
        <v>0</v>
      </c>
      <c r="T30" s="173">
        <f t="shared" si="4"/>
        <v>0</v>
      </c>
      <c r="U30" s="173"/>
      <c r="V30" s="173"/>
      <c r="W30" s="173"/>
      <c r="X30" s="174" t="s">
        <v>25</v>
      </c>
      <c r="Y30" s="175" t="s">
        <v>31</v>
      </c>
      <c r="Z30" s="176">
        <f t="shared" si="5"/>
        <v>0</v>
      </c>
      <c r="AA30" s="425" t="str">
        <f t="shared" si="1"/>
        <v xml:space="preserve">INC IN ADV - INV  -  - </v>
      </c>
      <c r="AB30" s="448"/>
      <c r="AC30" s="172">
        <f t="shared" si="6"/>
        <v>0</v>
      </c>
      <c r="AD30" s="173">
        <f t="shared" si="7"/>
        <v>0</v>
      </c>
      <c r="AE30" s="173"/>
      <c r="AF30" s="173"/>
      <c r="AG30" s="173"/>
      <c r="AH30" s="174" t="s">
        <v>25</v>
      </c>
      <c r="AI30" s="175" t="s">
        <v>31</v>
      </c>
      <c r="AJ30" s="429">
        <f t="shared" si="8"/>
        <v>0</v>
      </c>
      <c r="AK30" s="426" t="str">
        <f t="shared" si="2"/>
        <v>INC IN ADV - INV  -  -  - REV</v>
      </c>
    </row>
    <row r="31" spans="1:37" s="16" customFormat="1" ht="5.25" customHeight="1" thickBot="1">
      <c r="A31" s="384"/>
      <c r="C31" s="210"/>
      <c r="D31" s="211"/>
      <c r="E31" s="82"/>
      <c r="F31" s="82"/>
      <c r="G31" s="82"/>
      <c r="H31" s="82"/>
      <c r="I31" s="82"/>
      <c r="J31" s="82"/>
      <c r="K31" s="82"/>
      <c r="L31" s="278"/>
      <c r="M31" s="278"/>
      <c r="N31" s="278"/>
      <c r="O31" s="279"/>
      <c r="P31" s="276"/>
      <c r="Q31" s="385"/>
      <c r="S31" s="177"/>
      <c r="T31" s="179"/>
      <c r="U31" s="179"/>
      <c r="V31" s="179"/>
      <c r="W31" s="179"/>
      <c r="X31" s="178"/>
      <c r="Y31" s="180"/>
      <c r="Z31" s="181"/>
      <c r="AA31" s="182"/>
      <c r="AB31" s="450"/>
      <c r="AC31" s="177"/>
      <c r="AD31" s="179"/>
      <c r="AE31" s="179"/>
      <c r="AF31" s="179"/>
      <c r="AG31" s="179"/>
      <c r="AH31" s="178"/>
      <c r="AI31" s="180"/>
      <c r="AJ31" s="183"/>
      <c r="AK31" s="183"/>
    </row>
    <row r="32" spans="1:37" s="16" customFormat="1" ht="27.75" customHeight="1" thickBot="1">
      <c r="A32" s="384"/>
      <c r="C32" s="217" t="s">
        <v>33</v>
      </c>
      <c r="H32" s="330"/>
      <c r="I32" s="330"/>
      <c r="J32" s="330"/>
      <c r="K32" s="330"/>
      <c r="L32" s="513" t="s">
        <v>60</v>
      </c>
      <c r="M32" s="514"/>
      <c r="N32" s="515"/>
      <c r="O32" s="280">
        <f>SUM(O20:O31)</f>
        <v>0</v>
      </c>
      <c r="P32" s="276"/>
      <c r="Q32" s="385"/>
      <c r="Z32" s="422"/>
    </row>
    <row r="33" spans="1:37" ht="21.75" customHeight="1" thickBot="1">
      <c r="A33" s="386"/>
      <c r="B33" s="100"/>
      <c r="C33" s="286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90"/>
      <c r="S33" s="184"/>
      <c r="T33" s="185"/>
      <c r="U33" s="185"/>
      <c r="V33" s="185"/>
      <c r="W33" s="185"/>
      <c r="X33" s="185"/>
      <c r="Y33" s="185"/>
      <c r="Z33" s="186"/>
      <c r="AA33" s="16"/>
      <c r="AB33" s="16"/>
      <c r="AC33" s="184"/>
      <c r="AD33" s="185"/>
      <c r="AE33" s="184"/>
      <c r="AF33" s="185"/>
      <c r="AG33" s="184"/>
      <c r="AH33" s="185"/>
      <c r="AI33" s="184"/>
      <c r="AJ33" s="185"/>
      <c r="AK33" s="184"/>
    </row>
    <row r="34" spans="1:37" s="226" customFormat="1" ht="20.25" customHeight="1" thickTop="1" thickBot="1">
      <c r="A34" s="391"/>
      <c r="B34" s="392"/>
      <c r="C34" s="335" t="s">
        <v>18</v>
      </c>
      <c r="D34" s="112"/>
      <c r="E34" s="336"/>
      <c r="F34" s="337"/>
      <c r="G34" s="337"/>
      <c r="H34" s="338"/>
      <c r="I34" s="338"/>
      <c r="J34" s="338"/>
      <c r="K34" s="339"/>
      <c r="L34" s="339"/>
      <c r="M34" s="339"/>
      <c r="N34" s="340"/>
      <c r="O34" s="341"/>
      <c r="P34" s="2"/>
      <c r="Q34" s="390"/>
      <c r="R34" s="1"/>
      <c r="S34" s="1"/>
      <c r="T34" s="1"/>
      <c r="U34" s="1"/>
      <c r="V34" s="187" t="s">
        <v>69</v>
      </c>
      <c r="W34" s="445"/>
      <c r="X34" s="188"/>
      <c r="Y34" s="188"/>
      <c r="Z34" s="189"/>
      <c r="AA34" s="190"/>
      <c r="AB34" s="281"/>
      <c r="AC34" s="1"/>
      <c r="AD34" s="1"/>
      <c r="AE34" s="1"/>
      <c r="AF34" s="1"/>
      <c r="AG34" s="1"/>
      <c r="AH34" s="1"/>
      <c r="AI34" s="1"/>
      <c r="AJ34" s="1"/>
      <c r="AK34" s="1"/>
    </row>
    <row r="35" spans="1:37" s="226" customFormat="1" ht="20.25" customHeight="1" thickTop="1" thickBot="1">
      <c r="A35" s="391"/>
      <c r="B35" s="392"/>
      <c r="C35" s="342" t="s">
        <v>14</v>
      </c>
      <c r="D35" s="393"/>
      <c r="E35" s="338"/>
      <c r="F35" s="343"/>
      <c r="G35" s="343"/>
      <c r="H35" s="344"/>
      <c r="I35" s="338"/>
      <c r="J35" s="338"/>
      <c r="K35" s="339"/>
      <c r="L35" s="339"/>
      <c r="M35" s="339"/>
      <c r="N35" s="340"/>
      <c r="O35" s="341"/>
      <c r="P35" s="2"/>
      <c r="Q35" s="390"/>
      <c r="R35" s="1"/>
      <c r="S35" s="1"/>
      <c r="T35" s="1"/>
      <c r="U35" s="1"/>
      <c r="V35" s="191"/>
      <c r="W35" s="192"/>
      <c r="X35" s="192"/>
      <c r="Y35" s="193"/>
      <c r="Z35" s="194" t="s">
        <v>15</v>
      </c>
      <c r="AA35" s="195"/>
      <c r="AB35" s="281"/>
      <c r="AC35" s="1"/>
      <c r="AD35" s="1"/>
      <c r="AE35" s="1"/>
      <c r="AF35" s="1"/>
      <c r="AG35" s="1"/>
      <c r="AH35" s="1"/>
      <c r="AI35" s="1"/>
      <c r="AJ35" s="1"/>
      <c r="AK35" s="1"/>
    </row>
    <row r="36" spans="1:37" s="226" customFormat="1" ht="20.25" customHeight="1" thickBot="1">
      <c r="A36" s="391"/>
      <c r="B36" s="392"/>
      <c r="C36" s="342" t="s">
        <v>17</v>
      </c>
      <c r="D36" s="393"/>
      <c r="E36" s="338"/>
      <c r="F36" s="343"/>
      <c r="G36" s="343"/>
      <c r="H36" s="338"/>
      <c r="I36" s="338"/>
      <c r="J36" s="338"/>
      <c r="K36" s="339"/>
      <c r="L36" s="339"/>
      <c r="M36" s="339"/>
      <c r="N36" s="340"/>
      <c r="O36" s="341"/>
      <c r="P36" s="2"/>
      <c r="Q36" s="390"/>
      <c r="R36" s="1"/>
      <c r="S36" s="1"/>
      <c r="T36" s="1"/>
      <c r="U36" s="1"/>
      <c r="V36" s="196"/>
      <c r="W36" s="1"/>
      <c r="X36" s="1"/>
      <c r="Y36" s="197"/>
      <c r="Z36" s="198" t="s">
        <v>16</v>
      </c>
      <c r="AA36" s="199"/>
      <c r="AB36" s="281"/>
      <c r="AC36" s="1"/>
      <c r="AD36" s="1"/>
      <c r="AE36" s="1"/>
      <c r="AF36" s="1"/>
      <c r="AG36" s="1"/>
      <c r="AH36" s="1"/>
      <c r="AI36" s="1"/>
      <c r="AJ36" s="1"/>
      <c r="AK36" s="1"/>
    </row>
    <row r="37" spans="1:37" s="226" customFormat="1" ht="20.25" customHeight="1" thickBot="1">
      <c r="A37" s="391"/>
      <c r="B37" s="392"/>
      <c r="C37" s="342" t="s">
        <v>19</v>
      </c>
      <c r="D37" s="393"/>
      <c r="E37" s="338"/>
      <c r="F37" s="343"/>
      <c r="G37" s="343"/>
      <c r="H37" s="338"/>
      <c r="I37" s="338"/>
      <c r="J37" s="338"/>
      <c r="K37" s="339"/>
      <c r="L37" s="339"/>
      <c r="M37" s="339"/>
      <c r="N37" s="340"/>
      <c r="O37" s="341"/>
      <c r="P37" s="2"/>
      <c r="Q37" s="390"/>
      <c r="R37" s="1"/>
      <c r="S37" s="1"/>
      <c r="T37" s="1"/>
      <c r="U37" s="1"/>
      <c r="V37" s="196"/>
      <c r="W37" s="1"/>
      <c r="X37" s="1"/>
      <c r="Y37" s="197"/>
      <c r="Z37" s="198" t="s">
        <v>17</v>
      </c>
      <c r="AA37" s="199"/>
      <c r="AB37" s="28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20.25" customHeight="1" thickBot="1">
      <c r="A38" s="386"/>
      <c r="B38" s="100"/>
      <c r="C38" s="356" t="s">
        <v>82</v>
      </c>
      <c r="D38" s="138"/>
      <c r="E38" s="345"/>
      <c r="F38" s="346"/>
      <c r="G38" s="346"/>
      <c r="H38" s="345"/>
      <c r="I38" s="345"/>
      <c r="J38" s="345"/>
      <c r="K38" s="347"/>
      <c r="L38" s="347"/>
      <c r="M38" s="347"/>
      <c r="N38" s="348"/>
      <c r="O38" s="350"/>
      <c r="P38" s="2"/>
      <c r="Q38" s="390"/>
      <c r="V38" s="196"/>
      <c r="Y38" s="197"/>
      <c r="Z38" s="198"/>
      <c r="AA38" s="200"/>
      <c r="AB38" s="281"/>
    </row>
    <row r="39" spans="1:37" ht="6" customHeight="1" thickBot="1">
      <c r="A39" s="386"/>
      <c r="B39" s="100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2"/>
      <c r="P39" s="2"/>
      <c r="Q39" s="390"/>
      <c r="V39" s="201"/>
      <c r="W39" s="202"/>
      <c r="X39" s="202"/>
      <c r="Y39" s="203"/>
      <c r="Z39" s="204"/>
      <c r="AA39" s="205"/>
      <c r="AB39" s="281"/>
    </row>
    <row r="40" spans="1:37" ht="6" customHeight="1" thickTop="1">
      <c r="A40" s="386"/>
      <c r="B40" s="100"/>
      <c r="C40" s="131"/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2"/>
      <c r="P40" s="2"/>
      <c r="Q40" s="390"/>
      <c r="Y40" s="454"/>
      <c r="Z40" s="455"/>
      <c r="AA40" s="281"/>
      <c r="AB40" s="281"/>
    </row>
    <row r="41" spans="1:37" ht="7.5" customHeight="1" thickBot="1">
      <c r="A41" s="394"/>
      <c r="B41" s="395"/>
      <c r="C41" s="395"/>
      <c r="D41" s="395"/>
      <c r="E41" s="395"/>
      <c r="F41" s="395"/>
      <c r="G41" s="395"/>
      <c r="H41" s="395"/>
      <c r="I41" s="395"/>
      <c r="J41" s="395"/>
      <c r="K41" s="395"/>
      <c r="L41" s="395"/>
      <c r="M41" s="395"/>
      <c r="N41" s="395"/>
      <c r="O41" s="395"/>
      <c r="P41" s="395"/>
      <c r="Q41" s="396"/>
      <c r="S41" s="206"/>
      <c r="AC41" s="206"/>
    </row>
  </sheetData>
  <sheetProtection formatCells="0" formatColumns="0" formatRows="0" insertRows="0" insertHyperlinks="0" deleteRows="0" sort="0" autoFilter="0" pivotTables="0"/>
  <mergeCells count="33">
    <mergeCell ref="AJ15:AJ18"/>
    <mergeCell ref="T15:T18"/>
    <mergeCell ref="U15:U18"/>
    <mergeCell ref="V15:V18"/>
    <mergeCell ref="X15:X18"/>
    <mergeCell ref="Y15:Y18"/>
    <mergeCell ref="C3:F3"/>
    <mergeCell ref="D5:E5"/>
    <mergeCell ref="G15:G18"/>
    <mergeCell ref="Y3:Z3"/>
    <mergeCell ref="S14:AK14"/>
    <mergeCell ref="S15:S18"/>
    <mergeCell ref="AK15:AK18"/>
    <mergeCell ref="Z15:Z18"/>
    <mergeCell ref="AA15:AA18"/>
    <mergeCell ref="AC15:AC18"/>
    <mergeCell ref="AD15:AD18"/>
    <mergeCell ref="AE15:AE18"/>
    <mergeCell ref="AF15:AF18"/>
    <mergeCell ref="AH15:AH18"/>
    <mergeCell ref="AI15:AI18"/>
    <mergeCell ref="C11:P12"/>
    <mergeCell ref="L32:N32"/>
    <mergeCell ref="C14:O14"/>
    <mergeCell ref="O15:O17"/>
    <mergeCell ref="D15:D18"/>
    <mergeCell ref="E15:E18"/>
    <mergeCell ref="L15:N16"/>
    <mergeCell ref="F15:F18"/>
    <mergeCell ref="H15:H18"/>
    <mergeCell ref="J15:J18"/>
    <mergeCell ref="I15:I18"/>
    <mergeCell ref="K15:K18"/>
  </mergeCells>
  <phoneticPr fontId="0" type="noConversion"/>
  <dataValidations count="1">
    <dataValidation allowBlank="1" showInputMessage="1" showErrorMessage="1" prompt="Enter prepayments as a negative value.  See year end memo for definitions of accruals and prepayments." sqref="O29:P31 Z19:Z31 AJ19:AJ30" xr:uid="{00000000-0002-0000-0200-000000000000}"/>
  </dataValidations>
  <printOptions horizontalCentered="1"/>
  <pageMargins left="0.15748031496062992" right="0.15748031496062992" top="0.39370078740157483" bottom="0.39370078740157483" header="0.11811023622047245" footer="0.11811023622047245"/>
  <pageSetup paperSize="9" scale="78" orientation="landscape" horizontalDpi="204" verticalDpi="196" r:id="rId1"/>
  <headerFooter alignWithMargins="0">
    <oddHeader>&amp;C&amp;"Rdg Vesta,Regular"&amp;8&amp;D&amp;T</oddHeader>
    <oddFooter>&amp;C&amp;"Rdg Vesta,Regular"&amp;8&amp;F  &amp;A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A1:AK41"/>
  <sheetViews>
    <sheetView showGridLines="0" showZeros="0" zoomScaleNormal="100" zoomScaleSheetLayoutView="90" workbookViewId="0">
      <selection activeCell="A19" sqref="A19"/>
    </sheetView>
  </sheetViews>
  <sheetFormatPr defaultColWidth="9.1796875" defaultRowHeight="12.5"/>
  <cols>
    <col min="1" max="1" width="1.7265625" style="1" customWidth="1"/>
    <col min="2" max="2" width="1" style="1" customWidth="1"/>
    <col min="3" max="3" width="2.7265625" style="1" customWidth="1"/>
    <col min="4" max="4" width="12.26953125" style="1" customWidth="1"/>
    <col min="5" max="5" width="12.1796875" style="1" customWidth="1"/>
    <col min="6" max="6" width="18.1796875" style="1" customWidth="1"/>
    <col min="7" max="7" width="42.26953125" style="1" customWidth="1"/>
    <col min="8" max="8" width="16.54296875" style="1" customWidth="1"/>
    <col min="9" max="11" width="10.453125" style="1" customWidth="1"/>
    <col min="12" max="12" width="9.453125" style="25" customWidth="1"/>
    <col min="13" max="14" width="8.81640625" style="25" customWidth="1"/>
    <col min="15" max="15" width="11" style="25" customWidth="1"/>
    <col min="16" max="16" width="0.81640625" style="1" customWidth="1"/>
    <col min="17" max="17" width="1.7265625" style="1" customWidth="1"/>
    <col min="18" max="18" width="0.7265625" style="1" customWidth="1"/>
    <col min="19" max="19" width="10.1796875" style="1" customWidth="1"/>
    <col min="20" max="20" width="10.26953125" style="1" customWidth="1"/>
    <col min="21" max="25" width="5.7265625" style="1" customWidth="1"/>
    <col min="26" max="26" width="13" style="25" customWidth="1"/>
    <col min="27" max="27" width="62.54296875" style="1" bestFit="1" customWidth="1"/>
    <col min="28" max="28" width="0.81640625" style="1" customWidth="1"/>
    <col min="29" max="29" width="10.1796875" style="1" customWidth="1"/>
    <col min="30" max="30" width="10.26953125" style="1" customWidth="1"/>
    <col min="31" max="35" width="5.7265625" style="1" customWidth="1"/>
    <col min="36" max="36" width="9.1796875" style="1"/>
    <col min="37" max="37" width="66.7265625" style="1" bestFit="1" customWidth="1"/>
    <col min="38" max="16384" width="9.1796875" style="1"/>
  </cols>
  <sheetData>
    <row r="1" spans="1:37" ht="9" customHeight="1">
      <c r="A1" s="242"/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4"/>
      <c r="M1" s="244"/>
      <c r="N1" s="244"/>
      <c r="O1" s="244"/>
      <c r="P1" s="243"/>
      <c r="Q1" s="245"/>
    </row>
    <row r="2" spans="1:37" ht="4.5" customHeight="1">
      <c r="A2" s="246"/>
      <c r="Q2" s="247"/>
    </row>
    <row r="3" spans="1:37" ht="17.25" customHeight="1">
      <c r="A3" s="246"/>
      <c r="C3" s="521" t="s">
        <v>6</v>
      </c>
      <c r="D3" s="521"/>
      <c r="E3" s="521"/>
      <c r="F3" s="521"/>
      <c r="G3" s="456" t="s">
        <v>84</v>
      </c>
      <c r="H3" s="248"/>
      <c r="I3" s="248"/>
      <c r="J3" s="248"/>
      <c r="K3" s="248"/>
      <c r="L3" s="249"/>
      <c r="N3" s="250"/>
      <c r="O3" s="251"/>
      <c r="P3" s="151"/>
      <c r="Q3" s="247"/>
      <c r="T3" s="149"/>
      <c r="U3" s="149"/>
      <c r="V3" s="149"/>
      <c r="W3" s="149"/>
      <c r="X3" s="149"/>
      <c r="Y3" s="479"/>
      <c r="Z3" s="480"/>
      <c r="AD3" s="149"/>
      <c r="AE3" s="149"/>
      <c r="AF3" s="149"/>
      <c r="AG3" s="149"/>
      <c r="AH3" s="149"/>
    </row>
    <row r="4" spans="1:37" ht="7.5" customHeight="1">
      <c r="A4" s="246"/>
      <c r="H4" s="248"/>
      <c r="I4" s="248"/>
      <c r="J4" s="248"/>
      <c r="K4" s="248"/>
      <c r="L4" s="249"/>
      <c r="O4" s="251"/>
      <c r="P4" s="151"/>
      <c r="Q4" s="247"/>
      <c r="T4" s="149"/>
      <c r="U4" s="149"/>
      <c r="V4" s="149"/>
      <c r="W4" s="149"/>
      <c r="X4" s="149"/>
      <c r="Y4" s="152"/>
      <c r="Z4" s="153"/>
      <c r="AD4" s="149"/>
      <c r="AE4" s="149"/>
      <c r="AF4" s="149"/>
      <c r="AG4" s="149"/>
      <c r="AH4" s="149"/>
      <c r="AI4" s="152"/>
    </row>
    <row r="5" spans="1:37" ht="17.25" customHeight="1">
      <c r="A5" s="246"/>
      <c r="C5" s="228"/>
      <c r="D5" s="252" t="s">
        <v>58</v>
      </c>
      <c r="E5" s="253"/>
      <c r="F5" s="226" t="s">
        <v>68</v>
      </c>
      <c r="H5" s="248"/>
      <c r="I5" s="248"/>
      <c r="J5" s="248"/>
      <c r="K5" s="248"/>
      <c r="L5" s="249"/>
      <c r="O5" s="154"/>
      <c r="P5" s="254"/>
      <c r="Q5" s="247"/>
      <c r="T5" s="149"/>
      <c r="U5" s="149"/>
      <c r="V5" s="149"/>
      <c r="W5" s="149"/>
      <c r="X5" s="149"/>
      <c r="Y5" s="150"/>
      <c r="Z5" s="154"/>
      <c r="AD5" s="149"/>
      <c r="AE5" s="149"/>
      <c r="AF5" s="149"/>
      <c r="AG5" s="149"/>
      <c r="AH5" s="149"/>
      <c r="AI5" s="150"/>
    </row>
    <row r="6" spans="1:37" ht="17.25" customHeight="1">
      <c r="A6" s="246"/>
      <c r="C6" s="228"/>
      <c r="D6" s="226"/>
      <c r="F6" s="226" t="s">
        <v>97</v>
      </c>
      <c r="H6" s="248"/>
      <c r="I6" s="248"/>
      <c r="J6" s="248"/>
      <c r="K6" s="248"/>
      <c r="L6" s="249"/>
      <c r="O6" s="154"/>
      <c r="P6" s="254"/>
      <c r="Q6" s="247"/>
      <c r="T6" s="149"/>
      <c r="U6" s="149"/>
      <c r="V6" s="149"/>
      <c r="W6" s="149"/>
      <c r="X6" s="149"/>
      <c r="Y6" s="150"/>
      <c r="Z6" s="154"/>
      <c r="AD6" s="149"/>
      <c r="AE6" s="149"/>
      <c r="AF6" s="149"/>
      <c r="AG6" s="149"/>
      <c r="AH6" s="149"/>
      <c r="AI6" s="150"/>
    </row>
    <row r="7" spans="1:37" ht="5.25" customHeight="1">
      <c r="A7" s="246"/>
      <c r="C7" s="228"/>
      <c r="D7" s="226"/>
      <c r="F7" s="226"/>
      <c r="H7" s="248"/>
      <c r="I7" s="248"/>
      <c r="J7" s="248"/>
      <c r="K7" s="248"/>
      <c r="L7" s="249"/>
      <c r="O7" s="154"/>
      <c r="P7" s="254"/>
      <c r="Q7" s="247"/>
      <c r="T7" s="149"/>
      <c r="U7" s="149"/>
      <c r="V7" s="149"/>
      <c r="W7" s="149"/>
      <c r="X7" s="149"/>
      <c r="Y7" s="150"/>
      <c r="Z7" s="154"/>
      <c r="AD7" s="149"/>
      <c r="AE7" s="149"/>
      <c r="AF7" s="149"/>
      <c r="AG7" s="149"/>
      <c r="AH7" s="149"/>
      <c r="AI7" s="150"/>
    </row>
    <row r="8" spans="1:37" ht="17.25" customHeight="1">
      <c r="A8" s="246"/>
      <c r="C8" s="255"/>
      <c r="D8" s="226" t="s">
        <v>78</v>
      </c>
      <c r="E8" s="253"/>
      <c r="F8" s="256"/>
      <c r="H8" s="248"/>
      <c r="I8" s="248"/>
      <c r="J8" s="248"/>
      <c r="K8" s="248"/>
      <c r="L8" s="249"/>
      <c r="O8" s="154"/>
      <c r="P8" s="254"/>
      <c r="Q8" s="247"/>
      <c r="Y8" s="155"/>
      <c r="Z8" s="154"/>
      <c r="AI8" s="155"/>
    </row>
    <row r="9" spans="1:37" ht="17.25" customHeight="1">
      <c r="A9" s="246"/>
      <c r="C9" s="228"/>
      <c r="D9" s="226" t="s">
        <v>98</v>
      </c>
      <c r="E9" s="253"/>
      <c r="F9" s="256"/>
      <c r="G9" s="226"/>
      <c r="H9" s="248"/>
      <c r="I9" s="248"/>
      <c r="J9" s="248"/>
      <c r="K9" s="248"/>
      <c r="L9" s="249"/>
      <c r="O9" s="154"/>
      <c r="P9" s="254"/>
      <c r="Q9" s="247"/>
      <c r="Y9" s="156"/>
      <c r="Z9" s="157"/>
      <c r="AI9" s="156"/>
    </row>
    <row r="10" spans="1:37" ht="1.5" customHeight="1">
      <c r="A10" s="246"/>
      <c r="C10" s="228"/>
      <c r="D10" s="226"/>
      <c r="E10" s="253"/>
      <c r="F10" s="256"/>
      <c r="G10" s="226"/>
      <c r="H10" s="248"/>
      <c r="I10" s="248"/>
      <c r="J10" s="248"/>
      <c r="K10" s="248"/>
      <c r="L10" s="249"/>
      <c r="O10" s="154"/>
      <c r="P10" s="254"/>
      <c r="Q10" s="247"/>
    </row>
    <row r="11" spans="1:37" ht="17.25" customHeight="1">
      <c r="A11" s="246"/>
      <c r="C11" s="492" t="s">
        <v>83</v>
      </c>
      <c r="D11" s="492"/>
      <c r="E11" s="492"/>
      <c r="F11" s="492"/>
      <c r="G11" s="492"/>
      <c r="H11" s="492"/>
      <c r="I11" s="492"/>
      <c r="J11" s="492"/>
      <c r="K11" s="492"/>
      <c r="L11" s="492"/>
      <c r="M11" s="492"/>
      <c r="N11" s="492"/>
      <c r="O11" s="492"/>
      <c r="P11" s="492"/>
      <c r="Q11" s="247"/>
    </row>
    <row r="12" spans="1:37" ht="12" customHeight="1" thickBot="1">
      <c r="A12" s="246"/>
      <c r="C12" s="493"/>
      <c r="D12" s="493"/>
      <c r="E12" s="493"/>
      <c r="F12" s="493"/>
      <c r="G12" s="493"/>
      <c r="H12" s="493"/>
      <c r="I12" s="493"/>
      <c r="J12" s="493"/>
      <c r="K12" s="493"/>
      <c r="L12" s="493"/>
      <c r="M12" s="493"/>
      <c r="N12" s="493"/>
      <c r="O12" s="493"/>
      <c r="P12" s="493"/>
      <c r="Q12" s="247"/>
    </row>
    <row r="13" spans="1:37" ht="5.25" customHeight="1" thickBot="1">
      <c r="A13" s="246"/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452"/>
      <c r="P13" s="451"/>
      <c r="Q13" s="247"/>
    </row>
    <row r="14" spans="1:37" s="66" customFormat="1" ht="15.75" customHeight="1" thickBot="1">
      <c r="A14" s="257"/>
      <c r="C14" s="489" t="s">
        <v>63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1"/>
      <c r="P14" s="258"/>
      <c r="Q14" s="259"/>
      <c r="S14" s="459" t="s">
        <v>32</v>
      </c>
      <c r="T14" s="460"/>
      <c r="U14" s="460"/>
      <c r="V14" s="460"/>
      <c r="W14" s="460"/>
      <c r="X14" s="460"/>
      <c r="Y14" s="460"/>
      <c r="Z14" s="460"/>
      <c r="AA14" s="460"/>
      <c r="AB14" s="460"/>
      <c r="AC14" s="460"/>
      <c r="AD14" s="460"/>
      <c r="AE14" s="460"/>
      <c r="AF14" s="460"/>
      <c r="AG14" s="460"/>
      <c r="AH14" s="460"/>
      <c r="AI14" s="460"/>
      <c r="AJ14" s="460"/>
      <c r="AK14" s="461"/>
    </row>
    <row r="15" spans="1:37" s="261" customFormat="1" ht="12" customHeight="1">
      <c r="A15" s="260"/>
      <c r="C15" s="511"/>
      <c r="D15" s="497" t="s">
        <v>40</v>
      </c>
      <c r="E15" s="494" t="s">
        <v>41</v>
      </c>
      <c r="F15" s="494" t="s">
        <v>37</v>
      </c>
      <c r="G15" s="494" t="s">
        <v>0</v>
      </c>
      <c r="H15" s="494" t="s">
        <v>38</v>
      </c>
      <c r="I15" s="494" t="s">
        <v>23</v>
      </c>
      <c r="J15" s="494" t="s">
        <v>80</v>
      </c>
      <c r="K15" s="494" t="s">
        <v>24</v>
      </c>
      <c r="L15" s="522" t="s">
        <v>39</v>
      </c>
      <c r="M15" s="523"/>
      <c r="N15" s="524"/>
      <c r="O15" s="467" t="s">
        <v>22</v>
      </c>
      <c r="P15" s="27"/>
      <c r="Q15" s="262"/>
      <c r="S15" s="462" t="s">
        <v>23</v>
      </c>
      <c r="T15" s="463" t="s">
        <v>24</v>
      </c>
      <c r="U15" s="463" t="s">
        <v>26</v>
      </c>
      <c r="V15" s="463" t="s">
        <v>27</v>
      </c>
      <c r="W15" s="444"/>
      <c r="X15" s="463" t="s">
        <v>28</v>
      </c>
      <c r="Y15" s="463" t="s">
        <v>29</v>
      </c>
      <c r="Z15" s="457" t="s">
        <v>11</v>
      </c>
      <c r="AA15" s="463" t="s">
        <v>76</v>
      </c>
      <c r="AB15" s="446"/>
      <c r="AC15" s="462" t="s">
        <v>23</v>
      </c>
      <c r="AD15" s="463" t="s">
        <v>24</v>
      </c>
      <c r="AE15" s="463" t="s">
        <v>26</v>
      </c>
      <c r="AF15" s="463" t="s">
        <v>27</v>
      </c>
      <c r="AG15" s="444"/>
      <c r="AH15" s="463" t="s">
        <v>28</v>
      </c>
      <c r="AI15" s="463" t="s">
        <v>29</v>
      </c>
      <c r="AJ15" s="457" t="s">
        <v>64</v>
      </c>
      <c r="AK15" s="458" t="s">
        <v>77</v>
      </c>
    </row>
    <row r="16" spans="1:37" s="261" customFormat="1" ht="13.5" customHeight="1">
      <c r="A16" s="260"/>
      <c r="C16" s="512"/>
      <c r="D16" s="481"/>
      <c r="E16" s="483"/>
      <c r="F16" s="483"/>
      <c r="G16" s="483"/>
      <c r="H16" s="483"/>
      <c r="I16" s="483"/>
      <c r="J16" s="483"/>
      <c r="K16" s="483"/>
      <c r="L16" s="525"/>
      <c r="M16" s="526"/>
      <c r="N16" s="527"/>
      <c r="O16" s="468"/>
      <c r="P16" s="27"/>
      <c r="Q16" s="262"/>
      <c r="S16" s="462"/>
      <c r="T16" s="463"/>
      <c r="U16" s="463"/>
      <c r="V16" s="463"/>
      <c r="W16" s="444"/>
      <c r="X16" s="463"/>
      <c r="Y16" s="463"/>
      <c r="Z16" s="457"/>
      <c r="AA16" s="463"/>
      <c r="AB16" s="446"/>
      <c r="AC16" s="462"/>
      <c r="AD16" s="463"/>
      <c r="AE16" s="463"/>
      <c r="AF16" s="463"/>
      <c r="AG16" s="444"/>
      <c r="AH16" s="463"/>
      <c r="AI16" s="463"/>
      <c r="AJ16" s="457"/>
      <c r="AK16" s="458"/>
    </row>
    <row r="17" spans="1:37" s="261" customFormat="1" ht="12.75" customHeight="1">
      <c r="A17" s="260"/>
      <c r="C17" s="512"/>
      <c r="D17" s="481"/>
      <c r="E17" s="483"/>
      <c r="F17" s="483"/>
      <c r="G17" s="483"/>
      <c r="H17" s="483"/>
      <c r="I17" s="483"/>
      <c r="J17" s="483"/>
      <c r="K17" s="483"/>
      <c r="L17" s="28" t="s">
        <v>1</v>
      </c>
      <c r="M17" s="29" t="s">
        <v>2</v>
      </c>
      <c r="N17" s="30" t="s">
        <v>3</v>
      </c>
      <c r="O17" s="468"/>
      <c r="P17" s="27"/>
      <c r="Q17" s="262"/>
      <c r="S17" s="462"/>
      <c r="T17" s="463"/>
      <c r="U17" s="463"/>
      <c r="V17" s="463"/>
      <c r="W17" s="444"/>
      <c r="X17" s="463"/>
      <c r="Y17" s="463"/>
      <c r="Z17" s="457"/>
      <c r="AA17" s="463"/>
      <c r="AB17" s="446"/>
      <c r="AC17" s="462"/>
      <c r="AD17" s="463"/>
      <c r="AE17" s="463"/>
      <c r="AF17" s="463"/>
      <c r="AG17" s="444"/>
      <c r="AH17" s="463"/>
      <c r="AI17" s="463"/>
      <c r="AJ17" s="457"/>
      <c r="AK17" s="458"/>
    </row>
    <row r="18" spans="1:37" s="261" customFormat="1" ht="13.5" customHeight="1" thickBot="1">
      <c r="A18" s="260"/>
      <c r="C18" s="528"/>
      <c r="D18" s="498"/>
      <c r="E18" s="495"/>
      <c r="F18" s="495"/>
      <c r="G18" s="495"/>
      <c r="H18" s="495"/>
      <c r="I18" s="495"/>
      <c r="J18" s="495"/>
      <c r="K18" s="495"/>
      <c r="L18" s="28" t="s">
        <v>4</v>
      </c>
      <c r="M18" s="29" t="s">
        <v>4</v>
      </c>
      <c r="N18" s="30" t="s">
        <v>4</v>
      </c>
      <c r="O18" s="26" t="s">
        <v>4</v>
      </c>
      <c r="P18" s="27"/>
      <c r="Q18" s="262"/>
      <c r="S18" s="462"/>
      <c r="T18" s="463"/>
      <c r="U18" s="463"/>
      <c r="V18" s="463"/>
      <c r="W18" s="444" t="s">
        <v>75</v>
      </c>
      <c r="X18" s="463"/>
      <c r="Y18" s="463"/>
      <c r="Z18" s="457"/>
      <c r="AA18" s="463"/>
      <c r="AB18" s="446"/>
      <c r="AC18" s="462"/>
      <c r="AD18" s="463"/>
      <c r="AE18" s="463"/>
      <c r="AF18" s="463"/>
      <c r="AG18" s="444" t="s">
        <v>75</v>
      </c>
      <c r="AH18" s="463"/>
      <c r="AI18" s="463"/>
      <c r="AJ18" s="457"/>
      <c r="AK18" s="458"/>
    </row>
    <row r="19" spans="1:37" s="45" customFormat="1" ht="27" customHeight="1" thickBot="1">
      <c r="A19" s="263"/>
      <c r="B19" s="264"/>
      <c r="C19" s="265" t="s">
        <v>8</v>
      </c>
      <c r="D19" s="266"/>
      <c r="E19" s="437"/>
      <c r="F19" s="268" t="s">
        <v>62</v>
      </c>
      <c r="G19" s="31" t="s">
        <v>35</v>
      </c>
      <c r="H19" s="443" t="s">
        <v>99</v>
      </c>
      <c r="I19" s="267">
        <v>1234</v>
      </c>
      <c r="J19" s="267" t="s">
        <v>81</v>
      </c>
      <c r="K19" s="267" t="s">
        <v>36</v>
      </c>
      <c r="L19" s="269">
        <v>5000</v>
      </c>
      <c r="M19" s="270">
        <f t="shared" ref="M19:M29" si="0">L19*0.2</f>
        <v>1000</v>
      </c>
      <c r="N19" s="271">
        <f t="shared" ref="N19:N29" si="1">SUM(L19:M19)</f>
        <v>6000</v>
      </c>
      <c r="O19" s="272">
        <v>-5000</v>
      </c>
      <c r="P19" s="273"/>
      <c r="Q19" s="274"/>
      <c r="S19" s="160">
        <f>I19</f>
        <v>1234</v>
      </c>
      <c r="T19" s="161" t="str">
        <f>K19</f>
        <v>Y1234567</v>
      </c>
      <c r="U19" s="161"/>
      <c r="V19" s="161"/>
      <c r="W19" s="161"/>
      <c r="X19" s="162" t="s">
        <v>25</v>
      </c>
      <c r="Y19" s="163" t="s">
        <v>31</v>
      </c>
      <c r="Z19" s="164">
        <f>O19</f>
        <v>-5000</v>
      </c>
      <c r="AA19" s="165" t="str">
        <f>"ACC INC - "&amp;D19&amp;" - "&amp;E19&amp;" - "&amp;F19&amp;" - "&amp;G19&amp;" - "&amp;H19</f>
        <v>ACC INC -  -  - ABC Ltd - Consultancy services - 25.07.2023</v>
      </c>
      <c r="AB19" s="447"/>
      <c r="AC19" s="160">
        <f>S19</f>
        <v>1234</v>
      </c>
      <c r="AD19" s="161" t="str">
        <f>T19</f>
        <v>Y1234567</v>
      </c>
      <c r="AE19" s="161"/>
      <c r="AF19" s="161"/>
      <c r="AG19" s="161"/>
      <c r="AH19" s="162" t="s">
        <v>25</v>
      </c>
      <c r="AI19" s="163" t="s">
        <v>31</v>
      </c>
      <c r="AJ19" s="164">
        <f>-Z19</f>
        <v>5000</v>
      </c>
      <c r="AK19" s="166" t="str">
        <f>"ACC INC - "&amp;D19&amp;" - "&amp;E19&amp;" - "&amp;F19&amp;" - "&amp;G19&amp;" - "&amp;H19&amp;" - REV"</f>
        <v>ACC INC -  -  - ABC Ltd - Consultancy services - 25.07.2023 - REV</v>
      </c>
    </row>
    <row r="20" spans="1:37" s="16" customFormat="1" ht="27" customHeight="1">
      <c r="A20" s="282"/>
      <c r="B20" s="100"/>
      <c r="C20" s="103">
        <v>1</v>
      </c>
      <c r="D20" s="32"/>
      <c r="E20" s="431"/>
      <c r="F20" s="14"/>
      <c r="G20" s="13"/>
      <c r="H20" s="434"/>
      <c r="I20" s="13"/>
      <c r="J20" s="13"/>
      <c r="K20" s="13"/>
      <c r="L20" s="33"/>
      <c r="M20" s="34">
        <f t="shared" si="0"/>
        <v>0</v>
      </c>
      <c r="N20" s="283">
        <f t="shared" si="1"/>
        <v>0</v>
      </c>
      <c r="O20" s="35"/>
      <c r="P20" s="21"/>
      <c r="Q20" s="284"/>
      <c r="S20" s="167">
        <f t="shared" ref="S20:S30" si="2">I20</f>
        <v>0</v>
      </c>
      <c r="T20" s="168">
        <f t="shared" ref="T20:T30" si="3">K20</f>
        <v>0</v>
      </c>
      <c r="U20" s="168"/>
      <c r="V20" s="168"/>
      <c r="W20" s="168"/>
      <c r="X20" s="169" t="s">
        <v>25</v>
      </c>
      <c r="Y20" s="170" t="s">
        <v>31</v>
      </c>
      <c r="Z20" s="171">
        <f t="shared" ref="Z20:Z30" si="4">O20</f>
        <v>0</v>
      </c>
      <c r="AA20" s="423" t="str">
        <f t="shared" ref="AA20:AA30" si="5">"ACC INC - "&amp;D20&amp;" - "&amp;E20&amp;" - "&amp;F20&amp;" - "&amp;G20&amp;" - "&amp;H20</f>
        <v xml:space="preserve">ACC INC -  -  -  -  - </v>
      </c>
      <c r="AB20" s="448"/>
      <c r="AC20" s="167">
        <f t="shared" ref="AC20:AC30" si="6">S20</f>
        <v>0</v>
      </c>
      <c r="AD20" s="168">
        <f t="shared" ref="AD20:AD30" si="7">T20</f>
        <v>0</v>
      </c>
      <c r="AE20" s="168"/>
      <c r="AF20" s="168"/>
      <c r="AG20" s="168"/>
      <c r="AH20" s="169" t="s">
        <v>25</v>
      </c>
      <c r="AI20" s="170" t="s">
        <v>31</v>
      </c>
      <c r="AJ20" s="429">
        <f t="shared" ref="AJ20:AJ30" si="8">-Z20</f>
        <v>0</v>
      </c>
      <c r="AK20" s="424" t="str">
        <f t="shared" ref="AK20:AK30" si="9">"ACC INC - "&amp;D20&amp;" - "&amp;E20&amp;" - "&amp;F20&amp;" - "&amp;G20&amp;" - "&amp;H20&amp;" - REV"</f>
        <v>ACC INC -  -  -  -  -  - REV</v>
      </c>
    </row>
    <row r="21" spans="1:37" s="16" customFormat="1" ht="27" customHeight="1">
      <c r="A21" s="282"/>
      <c r="B21" s="100"/>
      <c r="C21" s="103">
        <f>C20+1</f>
        <v>2</v>
      </c>
      <c r="D21" s="32"/>
      <c r="E21" s="431"/>
      <c r="F21" s="14"/>
      <c r="G21" s="13"/>
      <c r="H21" s="109"/>
      <c r="I21" s="13"/>
      <c r="J21" s="13"/>
      <c r="K21" s="13"/>
      <c r="L21" s="33"/>
      <c r="M21" s="34">
        <f t="shared" si="0"/>
        <v>0</v>
      </c>
      <c r="N21" s="283">
        <f t="shared" si="1"/>
        <v>0</v>
      </c>
      <c r="O21" s="35"/>
      <c r="P21" s="21"/>
      <c r="Q21" s="284"/>
      <c r="S21" s="167">
        <f t="shared" si="2"/>
        <v>0</v>
      </c>
      <c r="T21" s="168">
        <f t="shared" si="3"/>
        <v>0</v>
      </c>
      <c r="U21" s="168"/>
      <c r="V21" s="168"/>
      <c r="W21" s="168"/>
      <c r="X21" s="169" t="s">
        <v>25</v>
      </c>
      <c r="Y21" s="170" t="s">
        <v>31</v>
      </c>
      <c r="Z21" s="171">
        <f t="shared" si="4"/>
        <v>0</v>
      </c>
      <c r="AA21" s="427" t="str">
        <f t="shared" si="5"/>
        <v xml:space="preserve">ACC INC -  -  -  -  - </v>
      </c>
      <c r="AB21" s="449"/>
      <c r="AC21" s="167">
        <f t="shared" si="6"/>
        <v>0</v>
      </c>
      <c r="AD21" s="168">
        <f t="shared" si="7"/>
        <v>0</v>
      </c>
      <c r="AE21" s="168"/>
      <c r="AF21" s="168"/>
      <c r="AG21" s="168"/>
      <c r="AH21" s="169" t="s">
        <v>25</v>
      </c>
      <c r="AI21" s="170" t="s">
        <v>31</v>
      </c>
      <c r="AJ21" s="428">
        <f t="shared" si="8"/>
        <v>0</v>
      </c>
      <c r="AK21" s="453" t="str">
        <f t="shared" si="9"/>
        <v>ACC INC -  -  -  -  -  - REV</v>
      </c>
    </row>
    <row r="22" spans="1:37" s="16" customFormat="1" ht="27" customHeight="1">
      <c r="A22" s="282"/>
      <c r="B22" s="100"/>
      <c r="C22" s="103">
        <f t="shared" ref="C22:C30" si="10">C21+1</f>
        <v>3</v>
      </c>
      <c r="D22" s="32"/>
      <c r="E22" s="431"/>
      <c r="F22" s="14"/>
      <c r="G22" s="13"/>
      <c r="H22" s="434"/>
      <c r="I22" s="13"/>
      <c r="J22" s="13"/>
      <c r="K22" s="13"/>
      <c r="L22" s="33"/>
      <c r="M22" s="34">
        <f t="shared" si="0"/>
        <v>0</v>
      </c>
      <c r="N22" s="283">
        <f t="shared" si="1"/>
        <v>0</v>
      </c>
      <c r="O22" s="35"/>
      <c r="P22" s="21"/>
      <c r="Q22" s="284"/>
      <c r="S22" s="167">
        <f t="shared" si="2"/>
        <v>0</v>
      </c>
      <c r="T22" s="168">
        <f t="shared" si="3"/>
        <v>0</v>
      </c>
      <c r="U22" s="168"/>
      <c r="V22" s="168"/>
      <c r="W22" s="168"/>
      <c r="X22" s="169" t="s">
        <v>25</v>
      </c>
      <c r="Y22" s="170" t="s">
        <v>31</v>
      </c>
      <c r="Z22" s="171">
        <f t="shared" si="4"/>
        <v>0</v>
      </c>
      <c r="AA22" s="427" t="str">
        <f t="shared" si="5"/>
        <v xml:space="preserve">ACC INC -  -  -  -  - </v>
      </c>
      <c r="AB22" s="449"/>
      <c r="AC22" s="167">
        <f t="shared" si="6"/>
        <v>0</v>
      </c>
      <c r="AD22" s="168">
        <f t="shared" si="7"/>
        <v>0</v>
      </c>
      <c r="AE22" s="168"/>
      <c r="AF22" s="168"/>
      <c r="AG22" s="168"/>
      <c r="AH22" s="169" t="s">
        <v>25</v>
      </c>
      <c r="AI22" s="170" t="s">
        <v>31</v>
      </c>
      <c r="AJ22" s="428">
        <f t="shared" si="8"/>
        <v>0</v>
      </c>
      <c r="AK22" s="453" t="str">
        <f t="shared" si="9"/>
        <v>ACC INC -  -  -  -  -  - REV</v>
      </c>
    </row>
    <row r="23" spans="1:37" s="16" customFormat="1" ht="27" customHeight="1">
      <c r="A23" s="282"/>
      <c r="B23" s="100"/>
      <c r="C23" s="103">
        <f t="shared" si="10"/>
        <v>4</v>
      </c>
      <c r="D23" s="32"/>
      <c r="E23" s="431"/>
      <c r="F23" s="14"/>
      <c r="G23" s="13"/>
      <c r="H23" s="434"/>
      <c r="I23" s="13"/>
      <c r="J23" s="13"/>
      <c r="K23" s="13"/>
      <c r="L23" s="33"/>
      <c r="M23" s="34">
        <f t="shared" si="0"/>
        <v>0</v>
      </c>
      <c r="N23" s="283">
        <f t="shared" si="1"/>
        <v>0</v>
      </c>
      <c r="O23" s="35"/>
      <c r="P23" s="21"/>
      <c r="Q23" s="284"/>
      <c r="S23" s="167">
        <f t="shared" si="2"/>
        <v>0</v>
      </c>
      <c r="T23" s="168">
        <f t="shared" si="3"/>
        <v>0</v>
      </c>
      <c r="U23" s="168"/>
      <c r="V23" s="168"/>
      <c r="W23" s="168"/>
      <c r="X23" s="169" t="s">
        <v>25</v>
      </c>
      <c r="Y23" s="170" t="s">
        <v>31</v>
      </c>
      <c r="Z23" s="171">
        <f t="shared" si="4"/>
        <v>0</v>
      </c>
      <c r="AA23" s="427" t="str">
        <f t="shared" si="5"/>
        <v xml:space="preserve">ACC INC -  -  -  -  - </v>
      </c>
      <c r="AB23" s="449"/>
      <c r="AC23" s="167">
        <f t="shared" si="6"/>
        <v>0</v>
      </c>
      <c r="AD23" s="168">
        <f t="shared" si="7"/>
        <v>0</v>
      </c>
      <c r="AE23" s="168"/>
      <c r="AF23" s="168"/>
      <c r="AG23" s="168"/>
      <c r="AH23" s="169" t="s">
        <v>25</v>
      </c>
      <c r="AI23" s="170" t="s">
        <v>31</v>
      </c>
      <c r="AJ23" s="428">
        <f t="shared" si="8"/>
        <v>0</v>
      </c>
      <c r="AK23" s="453" t="str">
        <f t="shared" si="9"/>
        <v>ACC INC -  -  -  -  -  - REV</v>
      </c>
    </row>
    <row r="24" spans="1:37" s="16" customFormat="1" ht="27" customHeight="1">
      <c r="A24" s="282"/>
      <c r="B24" s="100"/>
      <c r="C24" s="103">
        <f t="shared" si="10"/>
        <v>5</v>
      </c>
      <c r="D24" s="32"/>
      <c r="E24" s="431"/>
      <c r="F24" s="14"/>
      <c r="G24" s="13"/>
      <c r="H24" s="434"/>
      <c r="I24" s="13"/>
      <c r="J24" s="13"/>
      <c r="K24" s="13"/>
      <c r="L24" s="33"/>
      <c r="M24" s="34">
        <f t="shared" si="0"/>
        <v>0</v>
      </c>
      <c r="N24" s="283">
        <f t="shared" si="1"/>
        <v>0</v>
      </c>
      <c r="O24" s="35"/>
      <c r="P24" s="21"/>
      <c r="Q24" s="284"/>
      <c r="S24" s="167">
        <f t="shared" si="2"/>
        <v>0</v>
      </c>
      <c r="T24" s="168">
        <f t="shared" si="3"/>
        <v>0</v>
      </c>
      <c r="U24" s="168"/>
      <c r="V24" s="168"/>
      <c r="W24" s="168"/>
      <c r="X24" s="169" t="s">
        <v>25</v>
      </c>
      <c r="Y24" s="170" t="s">
        <v>31</v>
      </c>
      <c r="Z24" s="171">
        <f t="shared" si="4"/>
        <v>0</v>
      </c>
      <c r="AA24" s="427" t="str">
        <f t="shared" si="5"/>
        <v xml:space="preserve">ACC INC -  -  -  -  - </v>
      </c>
      <c r="AB24" s="449"/>
      <c r="AC24" s="167">
        <f t="shared" si="6"/>
        <v>0</v>
      </c>
      <c r="AD24" s="168">
        <f t="shared" si="7"/>
        <v>0</v>
      </c>
      <c r="AE24" s="168"/>
      <c r="AF24" s="168"/>
      <c r="AG24" s="168"/>
      <c r="AH24" s="169" t="s">
        <v>25</v>
      </c>
      <c r="AI24" s="170" t="s">
        <v>31</v>
      </c>
      <c r="AJ24" s="428">
        <f t="shared" si="8"/>
        <v>0</v>
      </c>
      <c r="AK24" s="453" t="str">
        <f t="shared" si="9"/>
        <v>ACC INC -  -  -  -  -  - REV</v>
      </c>
    </row>
    <row r="25" spans="1:37" s="16" customFormat="1" ht="27" customHeight="1">
      <c r="A25" s="282"/>
      <c r="B25" s="100"/>
      <c r="C25" s="103">
        <f t="shared" si="10"/>
        <v>6</v>
      </c>
      <c r="D25" s="32"/>
      <c r="E25" s="431"/>
      <c r="F25" s="14"/>
      <c r="G25" s="13"/>
      <c r="H25" s="434"/>
      <c r="I25" s="13"/>
      <c r="J25" s="13"/>
      <c r="K25" s="13"/>
      <c r="L25" s="33"/>
      <c r="M25" s="34">
        <f t="shared" si="0"/>
        <v>0</v>
      </c>
      <c r="N25" s="283">
        <f t="shared" si="1"/>
        <v>0</v>
      </c>
      <c r="O25" s="35"/>
      <c r="P25" s="21"/>
      <c r="Q25" s="284"/>
      <c r="S25" s="167">
        <f t="shared" si="2"/>
        <v>0</v>
      </c>
      <c r="T25" s="168">
        <f t="shared" si="3"/>
        <v>0</v>
      </c>
      <c r="U25" s="168"/>
      <c r="V25" s="168"/>
      <c r="W25" s="168"/>
      <c r="X25" s="169" t="s">
        <v>25</v>
      </c>
      <c r="Y25" s="170" t="s">
        <v>31</v>
      </c>
      <c r="Z25" s="171">
        <f t="shared" si="4"/>
        <v>0</v>
      </c>
      <c r="AA25" s="427" t="str">
        <f t="shared" si="5"/>
        <v xml:space="preserve">ACC INC -  -  -  -  - </v>
      </c>
      <c r="AB25" s="449"/>
      <c r="AC25" s="167">
        <f t="shared" si="6"/>
        <v>0</v>
      </c>
      <c r="AD25" s="168">
        <f t="shared" si="7"/>
        <v>0</v>
      </c>
      <c r="AE25" s="168"/>
      <c r="AF25" s="168"/>
      <c r="AG25" s="168"/>
      <c r="AH25" s="169" t="s">
        <v>25</v>
      </c>
      <c r="AI25" s="170" t="s">
        <v>31</v>
      </c>
      <c r="AJ25" s="428">
        <f t="shared" si="8"/>
        <v>0</v>
      </c>
      <c r="AK25" s="453" t="str">
        <f t="shared" si="9"/>
        <v>ACC INC -  -  -  -  -  - REV</v>
      </c>
    </row>
    <row r="26" spans="1:37" s="16" customFormat="1" ht="27" customHeight="1">
      <c r="A26" s="282"/>
      <c r="B26" s="100"/>
      <c r="C26" s="103">
        <f t="shared" si="10"/>
        <v>7</v>
      </c>
      <c r="D26" s="32"/>
      <c r="E26" s="431"/>
      <c r="F26" s="14"/>
      <c r="G26" s="13"/>
      <c r="H26" s="434"/>
      <c r="I26" s="13"/>
      <c r="J26" s="13"/>
      <c r="K26" s="13"/>
      <c r="L26" s="33"/>
      <c r="M26" s="34">
        <f t="shared" si="0"/>
        <v>0</v>
      </c>
      <c r="N26" s="283">
        <f t="shared" si="1"/>
        <v>0</v>
      </c>
      <c r="O26" s="35"/>
      <c r="P26" s="21"/>
      <c r="Q26" s="284"/>
      <c r="S26" s="167">
        <f t="shared" si="2"/>
        <v>0</v>
      </c>
      <c r="T26" s="168">
        <f t="shared" si="3"/>
        <v>0</v>
      </c>
      <c r="U26" s="168"/>
      <c r="V26" s="168"/>
      <c r="W26" s="168"/>
      <c r="X26" s="169" t="s">
        <v>25</v>
      </c>
      <c r="Y26" s="170" t="s">
        <v>31</v>
      </c>
      <c r="Z26" s="171">
        <f t="shared" si="4"/>
        <v>0</v>
      </c>
      <c r="AA26" s="427" t="str">
        <f t="shared" si="5"/>
        <v xml:space="preserve">ACC INC -  -  -  -  - </v>
      </c>
      <c r="AB26" s="449"/>
      <c r="AC26" s="167">
        <f t="shared" si="6"/>
        <v>0</v>
      </c>
      <c r="AD26" s="168">
        <f t="shared" si="7"/>
        <v>0</v>
      </c>
      <c r="AE26" s="168"/>
      <c r="AF26" s="168"/>
      <c r="AG26" s="168"/>
      <c r="AH26" s="169" t="s">
        <v>25</v>
      </c>
      <c r="AI26" s="170" t="s">
        <v>31</v>
      </c>
      <c r="AJ26" s="428">
        <f t="shared" si="8"/>
        <v>0</v>
      </c>
      <c r="AK26" s="453" t="str">
        <f t="shared" si="9"/>
        <v>ACC INC -  -  -  -  -  - REV</v>
      </c>
    </row>
    <row r="27" spans="1:37" s="16" customFormat="1" ht="27" customHeight="1">
      <c r="A27" s="282"/>
      <c r="B27" s="100"/>
      <c r="C27" s="103">
        <f t="shared" si="10"/>
        <v>8</v>
      </c>
      <c r="D27" s="36"/>
      <c r="E27" s="432"/>
      <c r="F27" s="19"/>
      <c r="G27" s="18"/>
      <c r="H27" s="435"/>
      <c r="I27" s="18"/>
      <c r="J27" s="18"/>
      <c r="K27" s="18"/>
      <c r="L27" s="37"/>
      <c r="M27" s="34">
        <f t="shared" si="0"/>
        <v>0</v>
      </c>
      <c r="N27" s="283">
        <f t="shared" si="1"/>
        <v>0</v>
      </c>
      <c r="O27" s="35"/>
      <c r="P27" s="21"/>
      <c r="Q27" s="284"/>
      <c r="S27" s="167">
        <f t="shared" si="2"/>
        <v>0</v>
      </c>
      <c r="T27" s="168">
        <f t="shared" si="3"/>
        <v>0</v>
      </c>
      <c r="U27" s="168"/>
      <c r="V27" s="168"/>
      <c r="W27" s="168"/>
      <c r="X27" s="169" t="s">
        <v>25</v>
      </c>
      <c r="Y27" s="170" t="s">
        <v>31</v>
      </c>
      <c r="Z27" s="171">
        <f t="shared" si="4"/>
        <v>0</v>
      </c>
      <c r="AA27" s="427" t="str">
        <f t="shared" si="5"/>
        <v xml:space="preserve">ACC INC -  -  -  -  - </v>
      </c>
      <c r="AB27" s="449"/>
      <c r="AC27" s="167">
        <f t="shared" si="6"/>
        <v>0</v>
      </c>
      <c r="AD27" s="168">
        <f t="shared" si="7"/>
        <v>0</v>
      </c>
      <c r="AE27" s="168"/>
      <c r="AF27" s="168"/>
      <c r="AG27" s="168"/>
      <c r="AH27" s="169" t="s">
        <v>25</v>
      </c>
      <c r="AI27" s="170" t="s">
        <v>31</v>
      </c>
      <c r="AJ27" s="428">
        <f t="shared" si="8"/>
        <v>0</v>
      </c>
      <c r="AK27" s="453" t="str">
        <f t="shared" si="9"/>
        <v>ACC INC -  -  -  -  -  - REV</v>
      </c>
    </row>
    <row r="28" spans="1:37" s="16" customFormat="1" ht="27" customHeight="1">
      <c r="A28" s="282"/>
      <c r="B28" s="100"/>
      <c r="C28" s="103">
        <f t="shared" si="10"/>
        <v>9</v>
      </c>
      <c r="D28" s="36"/>
      <c r="E28" s="432"/>
      <c r="F28" s="19"/>
      <c r="G28" s="18"/>
      <c r="H28" s="435"/>
      <c r="I28" s="18"/>
      <c r="J28" s="18"/>
      <c r="K28" s="18"/>
      <c r="L28" s="37"/>
      <c r="M28" s="34">
        <f t="shared" si="0"/>
        <v>0</v>
      </c>
      <c r="N28" s="283">
        <f t="shared" si="1"/>
        <v>0</v>
      </c>
      <c r="O28" s="35"/>
      <c r="P28" s="21"/>
      <c r="Q28" s="284"/>
      <c r="S28" s="167">
        <f t="shared" si="2"/>
        <v>0</v>
      </c>
      <c r="T28" s="168">
        <f t="shared" si="3"/>
        <v>0</v>
      </c>
      <c r="U28" s="168"/>
      <c r="V28" s="168"/>
      <c r="W28" s="168"/>
      <c r="X28" s="169" t="s">
        <v>25</v>
      </c>
      <c r="Y28" s="170" t="s">
        <v>31</v>
      </c>
      <c r="Z28" s="171">
        <f t="shared" si="4"/>
        <v>0</v>
      </c>
      <c r="AA28" s="427" t="str">
        <f t="shared" si="5"/>
        <v xml:space="preserve">ACC INC -  -  -  -  - </v>
      </c>
      <c r="AB28" s="449"/>
      <c r="AC28" s="167">
        <f t="shared" si="6"/>
        <v>0</v>
      </c>
      <c r="AD28" s="168">
        <f t="shared" si="7"/>
        <v>0</v>
      </c>
      <c r="AE28" s="168"/>
      <c r="AF28" s="168"/>
      <c r="AG28" s="168"/>
      <c r="AH28" s="169" t="s">
        <v>25</v>
      </c>
      <c r="AI28" s="170" t="s">
        <v>31</v>
      </c>
      <c r="AJ28" s="428">
        <f t="shared" si="8"/>
        <v>0</v>
      </c>
      <c r="AK28" s="453" t="str">
        <f t="shared" si="9"/>
        <v>ACC INC -  -  -  -  -  - REV</v>
      </c>
    </row>
    <row r="29" spans="1:37" s="16" customFormat="1" ht="27" customHeight="1">
      <c r="A29" s="282"/>
      <c r="B29" s="100"/>
      <c r="C29" s="103">
        <f t="shared" si="10"/>
        <v>10</v>
      </c>
      <c r="D29" s="36"/>
      <c r="E29" s="432"/>
      <c r="F29" s="19"/>
      <c r="G29" s="18"/>
      <c r="H29" s="435"/>
      <c r="I29" s="18"/>
      <c r="J29" s="18"/>
      <c r="K29" s="18"/>
      <c r="L29" s="37"/>
      <c r="M29" s="34">
        <f t="shared" si="0"/>
        <v>0</v>
      </c>
      <c r="N29" s="283">
        <f t="shared" si="1"/>
        <v>0</v>
      </c>
      <c r="O29" s="35"/>
      <c r="P29" s="21"/>
      <c r="Q29" s="284"/>
      <c r="S29" s="167">
        <f t="shared" si="2"/>
        <v>0</v>
      </c>
      <c r="T29" s="168">
        <f t="shared" si="3"/>
        <v>0</v>
      </c>
      <c r="U29" s="168"/>
      <c r="V29" s="168"/>
      <c r="W29" s="168"/>
      <c r="X29" s="169" t="s">
        <v>25</v>
      </c>
      <c r="Y29" s="170" t="s">
        <v>31</v>
      </c>
      <c r="Z29" s="171">
        <f t="shared" si="4"/>
        <v>0</v>
      </c>
      <c r="AA29" s="427" t="str">
        <f t="shared" si="5"/>
        <v xml:space="preserve">ACC INC -  -  -  -  - </v>
      </c>
      <c r="AB29" s="449"/>
      <c r="AC29" s="167">
        <f t="shared" si="6"/>
        <v>0</v>
      </c>
      <c r="AD29" s="168">
        <f t="shared" si="7"/>
        <v>0</v>
      </c>
      <c r="AE29" s="168"/>
      <c r="AF29" s="168"/>
      <c r="AG29" s="168"/>
      <c r="AH29" s="169" t="s">
        <v>25</v>
      </c>
      <c r="AI29" s="170" t="s">
        <v>31</v>
      </c>
      <c r="AJ29" s="428">
        <f t="shared" si="8"/>
        <v>0</v>
      </c>
      <c r="AK29" s="453" t="str">
        <f t="shared" si="9"/>
        <v>ACC INC -  -  -  -  -  - REV</v>
      </c>
    </row>
    <row r="30" spans="1:37" s="16" customFormat="1" ht="27" customHeight="1" thickBot="1">
      <c r="A30" s="282"/>
      <c r="B30" s="100"/>
      <c r="C30" s="106">
        <f t="shared" si="10"/>
        <v>11</v>
      </c>
      <c r="D30" s="36"/>
      <c r="E30" s="432"/>
      <c r="F30" s="19"/>
      <c r="G30" s="18"/>
      <c r="H30" s="435"/>
      <c r="I30" s="18"/>
      <c r="J30" s="18"/>
      <c r="K30" s="18"/>
      <c r="L30" s="37"/>
      <c r="M30" s="84">
        <f>L30*0.2</f>
        <v>0</v>
      </c>
      <c r="N30" s="285">
        <f>SUM(L30:M30)</f>
        <v>0</v>
      </c>
      <c r="O30" s="85"/>
      <c r="P30" s="21"/>
      <c r="Q30" s="284"/>
      <c r="S30" s="172">
        <f t="shared" si="2"/>
        <v>0</v>
      </c>
      <c r="T30" s="173">
        <f t="shared" si="3"/>
        <v>0</v>
      </c>
      <c r="U30" s="173"/>
      <c r="V30" s="173"/>
      <c r="W30" s="173"/>
      <c r="X30" s="174" t="s">
        <v>25</v>
      </c>
      <c r="Y30" s="175" t="s">
        <v>31</v>
      </c>
      <c r="Z30" s="176">
        <f t="shared" si="4"/>
        <v>0</v>
      </c>
      <c r="AA30" s="425" t="str">
        <f t="shared" si="5"/>
        <v xml:space="preserve">ACC INC -  -  -  -  - </v>
      </c>
      <c r="AB30" s="448"/>
      <c r="AC30" s="172">
        <f t="shared" si="6"/>
        <v>0</v>
      </c>
      <c r="AD30" s="173">
        <f t="shared" si="7"/>
        <v>0</v>
      </c>
      <c r="AE30" s="173"/>
      <c r="AF30" s="173"/>
      <c r="AG30" s="173"/>
      <c r="AH30" s="174" t="s">
        <v>25</v>
      </c>
      <c r="AI30" s="175" t="s">
        <v>31</v>
      </c>
      <c r="AJ30" s="429">
        <f t="shared" si="8"/>
        <v>0</v>
      </c>
      <c r="AK30" s="426" t="str">
        <f t="shared" si="9"/>
        <v>ACC INC -  -  -  -  -  - REV</v>
      </c>
    </row>
    <row r="31" spans="1:37" s="16" customFormat="1" ht="6.75" customHeight="1" thickBot="1">
      <c r="A31" s="275"/>
      <c r="C31" s="210"/>
      <c r="D31" s="82"/>
      <c r="E31" s="82"/>
      <c r="F31" s="82"/>
      <c r="G31" s="82"/>
      <c r="H31" s="82"/>
      <c r="I31" s="82"/>
      <c r="J31" s="82"/>
      <c r="K31" s="82"/>
      <c r="L31" s="278"/>
      <c r="M31" s="278"/>
      <c r="N31" s="278"/>
      <c r="O31" s="279"/>
      <c r="P31" s="276"/>
      <c r="Q31" s="277"/>
      <c r="S31" s="177"/>
      <c r="T31" s="179"/>
      <c r="U31" s="179"/>
      <c r="V31" s="179"/>
      <c r="W31" s="179"/>
      <c r="X31" s="178"/>
      <c r="Y31" s="180"/>
      <c r="Z31" s="181"/>
      <c r="AA31" s="182"/>
      <c r="AB31" s="450"/>
      <c r="AC31" s="177"/>
      <c r="AD31" s="179"/>
      <c r="AE31" s="179"/>
      <c r="AF31" s="179"/>
      <c r="AG31" s="179"/>
      <c r="AH31" s="178"/>
      <c r="AI31" s="180"/>
      <c r="AJ31" s="183"/>
      <c r="AK31" s="183"/>
    </row>
    <row r="32" spans="1:37" s="16" customFormat="1" ht="25" customHeight="1" thickBot="1">
      <c r="A32" s="275"/>
      <c r="C32" s="217" t="s">
        <v>33</v>
      </c>
      <c r="L32" s="518" t="s">
        <v>42</v>
      </c>
      <c r="M32" s="519"/>
      <c r="N32" s="520"/>
      <c r="O32" s="280">
        <f>SUM(O20:O31)</f>
        <v>0</v>
      </c>
      <c r="P32" s="276"/>
      <c r="Q32" s="277"/>
      <c r="Z32" s="422"/>
    </row>
    <row r="33" spans="1:37" ht="14" thickTop="1" thickBot="1">
      <c r="A33" s="282"/>
      <c r="B33" s="100"/>
      <c r="C33" s="286"/>
      <c r="D33" s="2"/>
      <c r="E33" s="2"/>
      <c r="F33" s="2"/>
      <c r="G33" s="2"/>
      <c r="H33" s="2"/>
      <c r="I33" s="2"/>
      <c r="J33" s="2"/>
      <c r="K33" s="2"/>
      <c r="L33" s="92"/>
      <c r="M33" s="92"/>
      <c r="N33" s="92"/>
      <c r="O33" s="287"/>
      <c r="P33" s="288">
        <f>SUM(P21:P32)</f>
        <v>0</v>
      </c>
      <c r="Q33" s="289"/>
      <c r="S33" s="184"/>
      <c r="T33" s="185"/>
      <c r="U33" s="185"/>
      <c r="V33" s="185"/>
      <c r="W33" s="185"/>
      <c r="X33" s="185"/>
      <c r="Y33" s="185"/>
      <c r="Z33" s="186"/>
      <c r="AA33" s="16"/>
      <c r="AB33" s="16"/>
      <c r="AC33" s="184"/>
      <c r="AD33" s="185"/>
      <c r="AE33" s="184"/>
      <c r="AF33" s="185"/>
      <c r="AG33" s="184"/>
      <c r="AH33" s="185"/>
      <c r="AI33" s="184"/>
      <c r="AJ33" s="185"/>
      <c r="AK33" s="184"/>
    </row>
    <row r="34" spans="1:37" ht="19.5" customHeight="1" thickTop="1" thickBot="1">
      <c r="A34" s="282"/>
      <c r="B34" s="100"/>
      <c r="C34" s="111" t="s">
        <v>18</v>
      </c>
      <c r="D34" s="112"/>
      <c r="E34" s="112"/>
      <c r="F34" s="112"/>
      <c r="G34" s="112"/>
      <c r="H34" s="113"/>
      <c r="I34" s="113"/>
      <c r="J34" s="113"/>
      <c r="K34" s="113"/>
      <c r="L34" s="115"/>
      <c r="M34" s="115"/>
      <c r="N34" s="115"/>
      <c r="O34" s="116"/>
      <c r="P34" s="2"/>
      <c r="Q34" s="289"/>
      <c r="V34" s="187" t="s">
        <v>69</v>
      </c>
      <c r="W34" s="445"/>
      <c r="X34" s="188"/>
      <c r="Y34" s="188"/>
      <c r="Z34" s="189"/>
      <c r="AA34" s="190"/>
      <c r="AB34" s="281"/>
    </row>
    <row r="35" spans="1:37" ht="19.5" customHeight="1" thickTop="1" thickBot="1">
      <c r="A35" s="282"/>
      <c r="B35" s="100"/>
      <c r="C35" s="117" t="s">
        <v>14</v>
      </c>
      <c r="D35" s="2"/>
      <c r="E35" s="118"/>
      <c r="F35" s="118"/>
      <c r="G35" s="118"/>
      <c r="H35" s="119"/>
      <c r="I35" s="119"/>
      <c r="J35" s="119"/>
      <c r="K35" s="119"/>
      <c r="L35" s="121"/>
      <c r="M35" s="121"/>
      <c r="N35" s="121"/>
      <c r="O35" s="123"/>
      <c r="P35" s="118"/>
      <c r="Q35" s="289"/>
      <c r="V35" s="191"/>
      <c r="W35" s="192"/>
      <c r="X35" s="192"/>
      <c r="Y35" s="193"/>
      <c r="Z35" s="194" t="s">
        <v>15</v>
      </c>
      <c r="AA35" s="195"/>
      <c r="AB35" s="281"/>
    </row>
    <row r="36" spans="1:37" ht="19.5" customHeight="1" thickBot="1">
      <c r="A36" s="282"/>
      <c r="B36" s="100"/>
      <c r="C36" s="117" t="s">
        <v>17</v>
      </c>
      <c r="D36" s="2"/>
      <c r="E36" s="118"/>
      <c r="F36" s="118"/>
      <c r="G36" s="118"/>
      <c r="H36" s="125"/>
      <c r="I36" s="125"/>
      <c r="J36" s="125"/>
      <c r="K36" s="125"/>
      <c r="L36" s="127"/>
      <c r="M36" s="127"/>
      <c r="N36" s="127"/>
      <c r="O36" s="129"/>
      <c r="P36" s="118"/>
      <c r="Q36" s="289"/>
      <c r="V36" s="196"/>
      <c r="Y36" s="197"/>
      <c r="Z36" s="198" t="s">
        <v>16</v>
      </c>
      <c r="AA36" s="199"/>
      <c r="AB36" s="281"/>
    </row>
    <row r="37" spans="1:37" ht="19.5" customHeight="1" thickBot="1">
      <c r="A37" s="282"/>
      <c r="B37" s="100"/>
      <c r="C37" s="117" t="s">
        <v>19</v>
      </c>
      <c r="D37" s="2"/>
      <c r="E37" s="118"/>
      <c r="F37" s="118"/>
      <c r="G37" s="118"/>
      <c r="H37" s="125"/>
      <c r="I37" s="125"/>
      <c r="J37" s="125"/>
      <c r="K37" s="125"/>
      <c r="L37" s="127"/>
      <c r="M37" s="127"/>
      <c r="N37" s="127"/>
      <c r="O37" s="129"/>
      <c r="P37" s="118"/>
      <c r="Q37" s="289"/>
      <c r="V37" s="196"/>
      <c r="Y37" s="197"/>
      <c r="Z37" s="198" t="s">
        <v>17</v>
      </c>
      <c r="AA37" s="199"/>
      <c r="AB37" s="281"/>
    </row>
    <row r="38" spans="1:37" ht="19.5" customHeight="1" thickBot="1">
      <c r="A38" s="282"/>
      <c r="B38" s="100"/>
      <c r="C38" s="356" t="s">
        <v>82</v>
      </c>
      <c r="D38" s="290"/>
      <c r="E38" s="138"/>
      <c r="F38" s="138"/>
      <c r="G38" s="138"/>
      <c r="H38" s="125"/>
      <c r="I38" s="125"/>
      <c r="J38" s="125"/>
      <c r="K38" s="125"/>
      <c r="L38" s="127"/>
      <c r="M38" s="127"/>
      <c r="N38" s="127"/>
      <c r="O38" s="129"/>
      <c r="P38" s="118"/>
      <c r="Q38" s="289"/>
      <c r="V38" s="196"/>
      <c r="Y38" s="197"/>
      <c r="Z38" s="198"/>
      <c r="AA38" s="200"/>
      <c r="AB38" s="281"/>
    </row>
    <row r="39" spans="1:37" ht="6" customHeight="1" thickBot="1">
      <c r="A39" s="282"/>
      <c r="B39" s="100"/>
      <c r="C39" s="131"/>
      <c r="D39" s="141"/>
      <c r="E39" s="140"/>
      <c r="F39" s="140"/>
      <c r="G39" s="141"/>
      <c r="H39" s="141"/>
      <c r="I39" s="141"/>
      <c r="J39" s="141"/>
      <c r="K39" s="141"/>
      <c r="L39" s="291"/>
      <c r="M39" s="292"/>
      <c r="N39" s="143"/>
      <c r="O39" s="92"/>
      <c r="P39" s="2"/>
      <c r="Q39" s="289"/>
      <c r="V39" s="201"/>
      <c r="W39" s="202"/>
      <c r="X39" s="202"/>
      <c r="Y39" s="203"/>
      <c r="Z39" s="204"/>
      <c r="AA39" s="205"/>
      <c r="AB39" s="281"/>
    </row>
    <row r="40" spans="1:37" ht="6" customHeight="1" thickTop="1">
      <c r="A40" s="282"/>
      <c r="B40" s="100"/>
      <c r="C40" s="131"/>
      <c r="D40" s="141"/>
      <c r="E40" s="140"/>
      <c r="F40" s="140"/>
      <c r="G40" s="141"/>
      <c r="H40" s="141"/>
      <c r="I40" s="141"/>
      <c r="J40" s="141"/>
      <c r="K40" s="141"/>
      <c r="L40" s="291"/>
      <c r="M40" s="292"/>
      <c r="N40" s="143"/>
      <c r="O40" s="92"/>
      <c r="P40" s="2"/>
      <c r="Q40" s="289"/>
      <c r="Y40" s="454"/>
      <c r="Z40" s="455"/>
      <c r="AA40" s="281"/>
      <c r="AB40" s="281"/>
    </row>
    <row r="41" spans="1:37" ht="7.5" customHeight="1" thickBot="1">
      <c r="A41" s="293"/>
      <c r="B41" s="294"/>
      <c r="C41" s="294"/>
      <c r="D41" s="294"/>
      <c r="E41" s="294"/>
      <c r="F41" s="294"/>
      <c r="G41" s="294"/>
      <c r="H41" s="294"/>
      <c r="I41" s="294"/>
      <c r="J41" s="294"/>
      <c r="K41" s="294"/>
      <c r="L41" s="295"/>
      <c r="M41" s="295"/>
      <c r="N41" s="295"/>
      <c r="O41" s="295"/>
      <c r="P41" s="294"/>
      <c r="Q41" s="296"/>
      <c r="S41" s="206"/>
      <c r="AC41" s="206"/>
    </row>
  </sheetData>
  <sheetProtection formatCells="0" formatColumns="0" formatRows="0" insertRows="0" insertHyperlinks="0" deleteRows="0" sort="0" autoFilter="0" pivotTables="0"/>
  <mergeCells count="33">
    <mergeCell ref="Y3:Z3"/>
    <mergeCell ref="S14:AK14"/>
    <mergeCell ref="S15:S18"/>
    <mergeCell ref="T15:T18"/>
    <mergeCell ref="U15:U18"/>
    <mergeCell ref="V15:V18"/>
    <mergeCell ref="X15:X18"/>
    <mergeCell ref="Y15:Y18"/>
    <mergeCell ref="Z15:Z18"/>
    <mergeCell ref="AA15:AA18"/>
    <mergeCell ref="AC15:AC18"/>
    <mergeCell ref="AD15:AD18"/>
    <mergeCell ref="AE15:AE18"/>
    <mergeCell ref="AF15:AF18"/>
    <mergeCell ref="C3:F3"/>
    <mergeCell ref="L15:N16"/>
    <mergeCell ref="C14:O14"/>
    <mergeCell ref="O15:O17"/>
    <mergeCell ref="C11:P12"/>
    <mergeCell ref="E15:E18"/>
    <mergeCell ref="F15:F18"/>
    <mergeCell ref="G15:G18"/>
    <mergeCell ref="H15:H18"/>
    <mergeCell ref="C15:C18"/>
    <mergeCell ref="D15:D18"/>
    <mergeCell ref="I15:I18"/>
    <mergeCell ref="K15:K18"/>
    <mergeCell ref="J15:J18"/>
    <mergeCell ref="L32:N32"/>
    <mergeCell ref="AH15:AH18"/>
    <mergeCell ref="AI15:AI18"/>
    <mergeCell ref="AJ15:AJ18"/>
    <mergeCell ref="AK15:AK18"/>
  </mergeCells>
  <phoneticPr fontId="0" type="noConversion"/>
  <dataValidations count="1">
    <dataValidation allowBlank="1" showInputMessage="1" showErrorMessage="1" prompt="Enter prepayments as a negative value.  See year end memo for definitions of accruals and prepayments." sqref="O19:P31 O32 Z19:Z31 AJ19:AJ30" xr:uid="{00000000-0002-0000-0300-000000000000}"/>
  </dataValidations>
  <printOptions horizontalCentered="1"/>
  <pageMargins left="0.15748031496062992" right="0.15748031496062992" top="0.39370078740157483" bottom="0.39370078740157483" header="0.11811023622047245" footer="0.11811023622047245"/>
  <pageSetup paperSize="9" scale="80" orientation="landscape" horizontalDpi="204" verticalDpi="196" r:id="rId1"/>
  <headerFooter alignWithMargins="0">
    <oddHeader>&amp;C&amp;"Rdg Vesta,Regular"&amp;8&amp;D&amp;T</oddHeader>
    <oddFooter>&amp;C&amp;"Rdg Vesta,Regular"&amp;8&amp;F  &amp;A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Accrued Expenditure</vt:lpstr>
      <vt:lpstr>Prepaid Expenses</vt:lpstr>
      <vt:lpstr>Income in Advance</vt:lpstr>
      <vt:lpstr>Accrued Income</vt:lpstr>
      <vt:lpstr>'Accrued Expenditure'!Print_Area</vt:lpstr>
      <vt:lpstr>'Accrued Income'!Print_Area</vt:lpstr>
      <vt:lpstr>'Income in Advance'!Print_Area</vt:lpstr>
      <vt:lpstr>'Prepaid Expenses'!Print_Area</vt:lpstr>
    </vt:vector>
  </TitlesOfParts>
  <Company>The University of Reading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 Sherriff</dc:creator>
  <cp:lastModifiedBy>Jeremy Henwood</cp:lastModifiedBy>
  <cp:lastPrinted>2011-03-22T16:33:40Z</cp:lastPrinted>
  <dcterms:created xsi:type="dcterms:W3CDTF">2001-01-18T09:10:18Z</dcterms:created>
  <dcterms:modified xsi:type="dcterms:W3CDTF">2023-05-23T09:56:27Z</dcterms:modified>
</cp:coreProperties>
</file>